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385" yWindow="45" windowWidth="14430" windowHeight="12570"/>
  </bookViews>
  <sheets>
    <sheet name="List of Tables" sheetId="55" r:id="rId1"/>
    <sheet name="Table E.1" sheetId="2" r:id="rId2"/>
    <sheet name="Table E.2" sheetId="145" r:id="rId3"/>
    <sheet name="Table E.3" sheetId="1" r:id="rId4"/>
    <sheet name="Table E.4" sheetId="146" r:id="rId5"/>
    <sheet name="Table E.5" sheetId="162" r:id="rId6"/>
    <sheet name="Table E.6" sheetId="163" r:id="rId7"/>
    <sheet name="Chart 1.1" sheetId="122" r:id="rId8"/>
    <sheet name="Chart 1.2" sheetId="144" r:id="rId9"/>
    <sheet name="Table 1.1" sheetId="7" r:id="rId10"/>
    <sheet name="Table 1.2" sheetId="119" r:id="rId11"/>
    <sheet name="Table 1.3" sheetId="147" r:id="rId12"/>
    <sheet name="Table 1.4" sheetId="148" r:id="rId13"/>
    <sheet name="Table 1.5" sheetId="35" r:id="rId14"/>
    <sheet name="Table 1.6" sheetId="87" r:id="rId15"/>
    <sheet name="Table 1.7" sheetId="86" r:id="rId16"/>
    <sheet name="Box 1.1" sheetId="118" r:id="rId17"/>
    <sheet name="Chart 2.1" sheetId="137" r:id="rId18"/>
    <sheet name="Table 2.1" sheetId="149" r:id="rId19"/>
    <sheet name="Table 2.2" sheetId="150" r:id="rId20"/>
    <sheet name="Table 2.3" sheetId="151" r:id="rId21"/>
    <sheet name="Table 2.4" sheetId="152" r:id="rId22"/>
    <sheet name="Table 2.5" sheetId="138" r:id="rId23"/>
    <sheet name="Table 2.6" sheetId="140" r:id="rId24"/>
    <sheet name="Table 2.7" sheetId="153" r:id="rId25"/>
    <sheet name="Table 2.8" sheetId="143" r:id="rId26"/>
    <sheet name="Table 2.9" sheetId="141" r:id="rId27"/>
    <sheet name="Chart 3.1" sheetId="165" r:id="rId28"/>
    <sheet name="Table 3.1" sheetId="36" r:id="rId29"/>
    <sheet name="Table 3.2" sheetId="42" r:id="rId30"/>
    <sheet name="Box 3.1" sheetId="155" r:id="rId31"/>
    <sheet name="Table 3.3" sheetId="41" r:id="rId32"/>
    <sheet name="Table 3.4" sheetId="156" r:id="rId33"/>
    <sheet name="Chart 4.1" sheetId="120" r:id="rId34"/>
    <sheet name="Table 4.1" sheetId="44" r:id="rId35"/>
    <sheet name="Table 4.2" sheetId="45" r:id="rId36"/>
    <sheet name="Table 4.3" sheetId="46" r:id="rId37"/>
    <sheet name="Chart 5.1" sheetId="164" r:id="rId38"/>
    <sheet name="Table 5.1" sheetId="69" r:id="rId39"/>
    <sheet name="Table 5.2" sheetId="157" r:id="rId40"/>
    <sheet name="Table 5.3" sheetId="71" r:id="rId41"/>
    <sheet name="Table 5.4" sheetId="158" r:id="rId42"/>
    <sheet name="Table 5.5" sheetId="159" r:id="rId43"/>
    <sheet name="Table 5.6" sheetId="73" r:id="rId44"/>
    <sheet name="Table 5.7" sheetId="74" r:id="rId45"/>
    <sheet name="Table 5.8" sheetId="135" r:id="rId46"/>
    <sheet name="Box 5.2 " sheetId="160" r:id="rId47"/>
    <sheet name="Table 5.9" sheetId="83" r:id="rId48"/>
    <sheet name="Annexes--&gt;" sheetId="63" r:id="rId49"/>
    <sheet name="Box A.1" sheetId="168" r:id="rId50"/>
    <sheet name="Box B.1" sheetId="99" r:id="rId51"/>
    <sheet name="Table B.1" sheetId="90" r:id="rId52"/>
    <sheet name="Table B.2" sheetId="12" r:id="rId53"/>
    <sheet name="Table B.3" sheetId="13" r:id="rId54"/>
    <sheet name="Table B.4" sheetId="92" r:id="rId55"/>
    <sheet name="Table B.5" sheetId="93" r:id="rId56"/>
    <sheet name="Table C.1" sheetId="125" r:id="rId57"/>
    <sheet name="Table C.2" sheetId="126" r:id="rId58"/>
    <sheet name="Table C.3" sheetId="127" r:id="rId59"/>
    <sheet name="Table C.4" sheetId="128" r:id="rId60"/>
    <sheet name="Table C.5" sheetId="129" r:id="rId61"/>
    <sheet name="Table C.6" sheetId="130" r:id="rId62"/>
    <sheet name="Table C.7" sheetId="142" r:id="rId63"/>
    <sheet name="Table C.8" sheetId="131" r:id="rId64"/>
    <sheet name="Table C.9" sheetId="132" r:id="rId65"/>
    <sheet name="Table C.10" sheetId="133" r:id="rId66"/>
    <sheet name="Table C.11" sheetId="134" r:id="rId67"/>
  </sheets>
  <calcPr calcId="145621"/>
</workbook>
</file>

<file path=xl/calcChain.xml><?xml version="1.0" encoding="utf-8"?>
<calcChain xmlns="http://schemas.openxmlformats.org/spreadsheetml/2006/main">
  <c r="R6" i="163" l="1"/>
  <c r="B77" i="163" l="1"/>
  <c r="B80" i="163"/>
  <c r="B78" i="163"/>
  <c r="B79" i="163"/>
  <c r="B76" i="163"/>
  <c r="B75" i="163"/>
  <c r="B13" i="134" l="1"/>
  <c r="B13" i="133"/>
  <c r="B3" i="131" l="1"/>
  <c r="B3" i="132" s="1"/>
  <c r="B2" i="133" s="1"/>
  <c r="B2" i="134" s="1"/>
  <c r="C3" i="131" l="1"/>
  <c r="C3" i="132" s="1"/>
  <c r="C2" i="133" s="1"/>
  <c r="C2" i="134" s="1"/>
  <c r="D3" i="131"/>
  <c r="D3" i="132" s="1"/>
  <c r="D2" i="133" s="1"/>
  <c r="D2" i="134" s="1"/>
  <c r="E3" i="131" l="1"/>
  <c r="E3" i="132" s="1"/>
  <c r="E2" i="133" s="1"/>
  <c r="E2" i="134" s="1"/>
  <c r="A8" i="133"/>
  <c r="A8" i="134" s="1"/>
  <c r="A4" i="131" l="1"/>
  <c r="A4" i="132" s="1"/>
  <c r="A3" i="133" s="1"/>
  <c r="A3" i="134" s="1"/>
  <c r="A9" i="131"/>
  <c r="A9" i="132" s="1"/>
</calcChain>
</file>

<file path=xl/sharedStrings.xml><?xml version="1.0" encoding="utf-8"?>
<sst xmlns="http://schemas.openxmlformats.org/spreadsheetml/2006/main" count="1739" uniqueCount="460">
  <si>
    <t>2005-06</t>
  </si>
  <si>
    <t>2006-07</t>
  </si>
  <si>
    <t>2007-08</t>
  </si>
  <si>
    <t>2008-09</t>
  </si>
  <si>
    <t>2009-10</t>
  </si>
  <si>
    <t>(£ million)</t>
  </si>
  <si>
    <t>Excluding North Sea revenue</t>
  </si>
  <si>
    <t>Including North Sea revenue (per capita share)</t>
  </si>
  <si>
    <t>Including North Sea revenue (geographical share)</t>
  </si>
  <si>
    <t>(% of Total UK Revenue)</t>
  </si>
  <si>
    <t>(% of GDP)</t>
  </si>
  <si>
    <t xml:space="preserve">Total </t>
  </si>
  <si>
    <t>Current Budget</t>
  </si>
  <si>
    <t>Current revenue</t>
  </si>
  <si>
    <t>Capital consumption</t>
  </si>
  <si>
    <t xml:space="preserve">Balance on current budget  </t>
  </si>
  <si>
    <t>(surplus is positive, deficit is negative)</t>
  </si>
  <si>
    <t>Capital Budget</t>
  </si>
  <si>
    <t>Net Investment</t>
  </si>
  <si>
    <t>Net Fiscal Balance (surplus is positive, deficit is negative)</t>
  </si>
  <si>
    <t>(per cent of GDP)</t>
  </si>
  <si>
    <t xml:space="preserve">Balance on current budget </t>
  </si>
  <si>
    <t>Net Fiscal Balance</t>
  </si>
  <si>
    <t>Scottish GDP</t>
  </si>
  <si>
    <t>Excluding North Sea GDP</t>
  </si>
  <si>
    <t>Including per capita share of North Sea GDP</t>
  </si>
  <si>
    <t xml:space="preserve">Including geographical share of North Sea GDP </t>
  </si>
  <si>
    <t>UK GDP</t>
  </si>
  <si>
    <t>Total Managed Expenditure for Scotland</t>
  </si>
  <si>
    <t>Total Managed Expenditure for the UK</t>
  </si>
  <si>
    <t>Scottish TME as a Share of GDP:</t>
  </si>
  <si>
    <t>UK TME as a share of GDP:</t>
  </si>
  <si>
    <t>100% of North Sea GDP</t>
  </si>
  <si>
    <t>National insurance contributions</t>
  </si>
  <si>
    <t>Gross operating surplus</t>
  </si>
  <si>
    <t xml:space="preserve">North Sea revenue  </t>
  </si>
  <si>
    <t>Per capita share</t>
  </si>
  <si>
    <t>Geographical share</t>
  </si>
  <si>
    <t>Total current revenue</t>
  </si>
  <si>
    <t>(including North Sea revenue)</t>
  </si>
  <si>
    <t>Scotland</t>
  </si>
  <si>
    <t>UK</t>
  </si>
  <si>
    <t xml:space="preserve">Scotland as % of UK </t>
  </si>
  <si>
    <t>£ million</t>
  </si>
  <si>
    <t>% of total non-North Sea revenue</t>
  </si>
  <si>
    <t>Income tax</t>
  </si>
  <si>
    <t>Corporation tax (excl North Sea)</t>
  </si>
  <si>
    <t>Capital gains tax</t>
  </si>
  <si>
    <t>Other taxes on income and wealth</t>
  </si>
  <si>
    <t>VAT</t>
  </si>
  <si>
    <t>Fuel duties</t>
  </si>
  <si>
    <t>Stamp duties</t>
  </si>
  <si>
    <t>Tobacco duties</t>
  </si>
  <si>
    <t>Alcohol duties</t>
  </si>
  <si>
    <t>Betting and gaming and duties</t>
  </si>
  <si>
    <t>Air passenger duty</t>
  </si>
  <si>
    <t>Insurance premium tax</t>
  </si>
  <si>
    <t>Landfill tax</t>
  </si>
  <si>
    <t>Climate change levy</t>
  </si>
  <si>
    <t>Aggregates levy</t>
  </si>
  <si>
    <t>Inheritance tax</t>
  </si>
  <si>
    <t>Vehicle excise duty</t>
  </si>
  <si>
    <r>
      <t xml:space="preserve">Non-domestic rates </t>
    </r>
    <r>
      <rPr>
        <vertAlign val="superscript"/>
        <sz val="8"/>
        <rFont val="Arial"/>
        <family val="2"/>
      </rPr>
      <t>1</t>
    </r>
  </si>
  <si>
    <t xml:space="preserve">Council tax </t>
  </si>
  <si>
    <r>
      <t>Other taxes,  royalties and adjustments</t>
    </r>
    <r>
      <rPr>
        <vertAlign val="superscript"/>
        <sz val="8"/>
        <rFont val="Arial"/>
        <family val="2"/>
      </rPr>
      <t>2</t>
    </r>
  </si>
  <si>
    <t>Interest and dividends</t>
  </si>
  <si>
    <t xml:space="preserve">Rent and other current transfers </t>
  </si>
  <si>
    <t xml:space="preserve">Total current revenue (excluding North Sea revenue) </t>
  </si>
  <si>
    <r>
      <t xml:space="preserve">North Sea revenue </t>
    </r>
    <r>
      <rPr>
        <vertAlign val="superscript"/>
        <sz val="8"/>
        <rFont val="Arial"/>
        <family val="2"/>
      </rPr>
      <t>3</t>
    </r>
  </si>
  <si>
    <t>Total current revenue (including North Sea revenue)</t>
  </si>
  <si>
    <t>Non-domestic rates</t>
  </si>
  <si>
    <t>Other taxes, royalties and adjustments</t>
  </si>
  <si>
    <t>(excluding North Sea revenue)</t>
  </si>
  <si>
    <t xml:space="preserve">North Sea revenue </t>
  </si>
  <si>
    <t xml:space="preserve">Total current revenue </t>
  </si>
  <si>
    <t>(per cent of UK revenue)</t>
  </si>
  <si>
    <t xml:space="preserve">Income tax </t>
  </si>
  <si>
    <t>National Insurance contributions</t>
  </si>
  <si>
    <t>Value added tax</t>
  </si>
  <si>
    <r>
      <t xml:space="preserve">Local authority revenue </t>
    </r>
    <r>
      <rPr>
        <vertAlign val="superscript"/>
        <sz val="8"/>
        <rFont val="Arial"/>
        <family val="2"/>
      </rPr>
      <t>1</t>
    </r>
  </si>
  <si>
    <t>All other revenue</t>
  </si>
  <si>
    <t xml:space="preserve">Total non-North Sea current revenue </t>
  </si>
  <si>
    <t>2004-05</t>
  </si>
  <si>
    <t>1998-99</t>
  </si>
  <si>
    <t>1999-00</t>
  </si>
  <si>
    <t>2000-01</t>
  </si>
  <si>
    <t>2001-02</t>
  </si>
  <si>
    <t>2002-03</t>
  </si>
  <si>
    <t>2003-04</t>
  </si>
  <si>
    <t xml:space="preserve"> (£ million)</t>
  </si>
  <si>
    <t>Licence fees</t>
  </si>
  <si>
    <t xml:space="preserve">North Sea corporation tax  </t>
  </si>
  <si>
    <t>Petroleum revenue tax</t>
  </si>
  <si>
    <t>Total North Sea revenue</t>
  </si>
  <si>
    <t>Scotland’s per capita share</t>
  </si>
  <si>
    <t>Scotland’s geographical share</t>
  </si>
  <si>
    <t>UK total managed expenditure (TME)</t>
  </si>
  <si>
    <t>UK total expenditure on services (TES)</t>
  </si>
  <si>
    <t>UK accounting adjustment</t>
  </si>
  <si>
    <t>Central government capital consumption</t>
  </si>
  <si>
    <t>Local government capital consumption</t>
  </si>
  <si>
    <t>Current VAT refunds</t>
  </si>
  <si>
    <t>Capital VAT refunds</t>
  </si>
  <si>
    <r>
      <t>Student loans subsidy</t>
    </r>
    <r>
      <rPr>
        <vertAlign val="superscript"/>
        <sz val="8"/>
        <color indexed="8"/>
        <rFont val="Arial"/>
        <family val="2"/>
      </rPr>
      <t>1</t>
    </r>
  </si>
  <si>
    <r>
      <t>Imputed subsidy from Local Authorities to the Housing Revenue Account</t>
    </r>
    <r>
      <rPr>
        <vertAlign val="superscript"/>
        <sz val="8"/>
        <color indexed="8"/>
        <rFont val="Arial"/>
        <family val="2"/>
      </rPr>
      <t>2</t>
    </r>
  </si>
  <si>
    <r>
      <t xml:space="preserve">Imputed flows for Renewable Obligation Certificates </t>
    </r>
    <r>
      <rPr>
        <vertAlign val="superscript"/>
        <sz val="8"/>
        <color indexed="8"/>
        <rFont val="Arial"/>
        <family val="2"/>
      </rPr>
      <t>3</t>
    </r>
  </si>
  <si>
    <r>
      <t>1</t>
    </r>
    <r>
      <rPr>
        <sz val="8"/>
        <rFont val="Arial"/>
        <family val="2"/>
      </rPr>
      <t>TES includes the subsidy implied in student loans being issued at lower than market rate.  This is not included in TME – the National Accounts measures (in the current balance) the difference between interest received from students and the amount of interest paid by the government on the debt incurred to make the loans.</t>
    </r>
  </si>
  <si>
    <r>
      <t>2</t>
    </r>
    <r>
      <rPr>
        <sz val="8"/>
        <rFont val="Arial"/>
        <family val="2"/>
      </rPr>
      <t>The Housing Revenue Account (HRA) is classified as a Public Corporation by the ONS, which means that they pay dividends on their profits to local authorities.  To ensure that these dividends are non-negative, the ONS impute a subsidy from local authorities to HRAs to cover any shortfall (offset in Public Corporation gross operating surplus, which scores on the revenue side of the account).</t>
    </r>
  </si>
  <si>
    <r>
      <t>3</t>
    </r>
    <r>
      <rPr>
        <sz val="8"/>
        <rFont val="Arial"/>
        <family val="2"/>
      </rPr>
      <t>Renewable Obligation Certificates are bought and sold by energy companies.  The ONS have decided that these flows should be channelled through central government and so impute offsetting amounts of spending and income.</t>
    </r>
  </si>
  <si>
    <t>Current expenditure residual</t>
  </si>
  <si>
    <t>Total accounting adjustment</t>
  </si>
  <si>
    <t>Percentage of UK accounting adjustment</t>
  </si>
  <si>
    <t>Corporation tax (excluding North Sea revenue)</t>
  </si>
  <si>
    <t>Executive Summary</t>
  </si>
  <si>
    <t>Government Expenditure and Revenues Scotland (GERS)</t>
  </si>
  <si>
    <t>2010-11</t>
  </si>
  <si>
    <t>.</t>
  </si>
  <si>
    <t>2011-12</t>
  </si>
  <si>
    <t>Revision</t>
  </si>
  <si>
    <t>Scotland/UK ratio</t>
  </si>
  <si>
    <t>Revision (% point)</t>
  </si>
  <si>
    <t>Corporation tax (excluding North Sea)</t>
  </si>
  <si>
    <t>Council tax</t>
  </si>
  <si>
    <t xml:space="preserve">Gross operating surplus </t>
  </si>
  <si>
    <t>Scotland/UK Ratio</t>
  </si>
  <si>
    <t>Council Tax</t>
  </si>
  <si>
    <t>Non Domestic Rates</t>
  </si>
  <si>
    <t>Total</t>
  </si>
  <si>
    <t>Landfill Tax</t>
  </si>
  <si>
    <t>% of total expenditure</t>
  </si>
  <si>
    <t xml:space="preserve">General public services </t>
  </si>
  <si>
    <t>Public and common services</t>
  </si>
  <si>
    <t>International services</t>
  </si>
  <si>
    <t>Public sector debt interest</t>
  </si>
  <si>
    <t>Defence</t>
  </si>
  <si>
    <t>Public order and safety</t>
  </si>
  <si>
    <t>Economic affairs</t>
  </si>
  <si>
    <t xml:space="preserve">Enterprise and economic development </t>
  </si>
  <si>
    <t>Science and technology</t>
  </si>
  <si>
    <t>Employment policies</t>
  </si>
  <si>
    <t>Agriculture, forestry and fisheries</t>
  </si>
  <si>
    <t>Transport</t>
  </si>
  <si>
    <t>Environment protection</t>
  </si>
  <si>
    <t>Housing and community amenities</t>
  </si>
  <si>
    <t>Health</t>
  </si>
  <si>
    <t>Recreation, culture and religion</t>
  </si>
  <si>
    <t>Education and training</t>
  </si>
  <si>
    <t>Social protection</t>
  </si>
  <si>
    <t>Current</t>
  </si>
  <si>
    <t>Capital</t>
  </si>
  <si>
    <t>(per cent)</t>
  </si>
  <si>
    <t>Difference (Scotland minus England)</t>
  </si>
  <si>
    <t>Relative Expenditure for Scotland (UK = 100)</t>
  </si>
  <si>
    <r>
      <t>Scottish Public Sector Unitary Charges</t>
    </r>
    <r>
      <rPr>
        <vertAlign val="superscript"/>
        <sz val="8"/>
        <rFont val="Arial"/>
        <family val="2"/>
      </rPr>
      <t>1</t>
    </r>
  </si>
  <si>
    <t>Other UK Government Departments PFI Unitary Charges</t>
  </si>
  <si>
    <t>Total Unitary Charges in Scotland</t>
  </si>
  <si>
    <t xml:space="preserve">1. Includes both PFI and NDP figures.  </t>
  </si>
  <si>
    <t>Scottish Government and Local Authorities</t>
  </si>
  <si>
    <t>Other UK Government</t>
  </si>
  <si>
    <t>Enterprise and econ development</t>
  </si>
  <si>
    <r>
      <t>Total</t>
    </r>
    <r>
      <rPr>
        <sz val="8"/>
        <color indexed="8"/>
        <rFont val="Arial"/>
        <family val="2"/>
      </rPr>
      <t xml:space="preserve"> </t>
    </r>
  </si>
  <si>
    <t>General public services</t>
  </si>
  <si>
    <r>
      <t>Other</t>
    </r>
    <r>
      <rPr>
        <sz val="8"/>
        <rFont val="Times New Roman"/>
        <family val="1"/>
      </rPr>
      <t> </t>
    </r>
  </si>
  <si>
    <r>
      <t>Total</t>
    </r>
    <r>
      <rPr>
        <b/>
        <sz val="8"/>
        <color rgb="FF000000"/>
        <rFont val="Arial"/>
        <family val="2"/>
      </rPr>
      <t xml:space="preserve"> Managed Expenditure</t>
    </r>
  </si>
  <si>
    <t xml:space="preserve">Total Managed Expenditure for Scotland as share of UK (%) </t>
  </si>
  <si>
    <t>Public sector finances accounting adjustment</t>
  </si>
  <si>
    <t>EU transactions accounting adjustments</t>
  </si>
  <si>
    <t>Total Scottish accounting adjustment</t>
  </si>
  <si>
    <t>Total UK accounting adjustment</t>
  </si>
  <si>
    <t xml:space="preserve">  of which current expenditure:  </t>
  </si>
  <si>
    <t xml:space="preserve">  of which capital expenditure:  </t>
  </si>
  <si>
    <t>Total Expenditure in Scotland (GERS)</t>
  </si>
  <si>
    <t>Total revision to expenditure in Scotland</t>
  </si>
  <si>
    <t>Nuclear-related Expenditure</t>
  </si>
  <si>
    <t>Railways expenditure</t>
  </si>
  <si>
    <t>Olympics</t>
  </si>
  <si>
    <t>Pensions revisions</t>
  </si>
  <si>
    <t>Other minor revisions</t>
  </si>
  <si>
    <t>Current expenditure</t>
  </si>
  <si>
    <t>Capital expenditure</t>
  </si>
  <si>
    <t>Accounting adjustments</t>
  </si>
  <si>
    <r>
      <t>Scotland: Estimated Share of UK Government’s Financial Stability Expenditure</t>
    </r>
    <r>
      <rPr>
        <b/>
        <sz val="11"/>
        <color rgb="FFFFFFFF"/>
        <rFont val="Arial"/>
        <family val="2"/>
      </rPr>
      <t xml:space="preserve"> </t>
    </r>
  </si>
  <si>
    <t>(£ millions)</t>
  </si>
  <si>
    <t xml:space="preserve">Current </t>
  </si>
  <si>
    <t>2012-13</t>
  </si>
  <si>
    <t>2013-14</t>
  </si>
  <si>
    <t>Expenditure</t>
  </si>
  <si>
    <t>Difference (% point)</t>
  </si>
  <si>
    <t>Emissions trading scheme revenues</t>
  </si>
  <si>
    <t>rank</t>
  </si>
  <si>
    <t>Sorted</t>
  </si>
  <si>
    <t>Tax</t>
  </si>
  <si>
    <t>Col1</t>
  </si>
  <si>
    <t>Col 2</t>
  </si>
  <si>
    <t>National insurance</t>
  </si>
  <si>
    <t>Reserved</t>
  </si>
  <si>
    <t xml:space="preserve">Economic development </t>
  </si>
  <si>
    <t>Cash estimates onshore revenues</t>
  </si>
  <si>
    <t>GERS Apportionment</t>
  </si>
  <si>
    <t>HMRC Apportionment</t>
  </si>
  <si>
    <t>Difference (GERS minus HMRC)</t>
  </si>
  <si>
    <t>Difference (% GDP)</t>
  </si>
  <si>
    <t>Cash estimates: geographic share of North Sea revenues</t>
  </si>
  <si>
    <t>Share of UK total: onshore revenues</t>
  </si>
  <si>
    <t>Share of UK total: geographical share of North Sea revenues</t>
  </si>
  <si>
    <t>Revenue</t>
  </si>
  <si>
    <t>Depreciation</t>
  </si>
  <si>
    <t>Difference (Scotland minus UK)</t>
  </si>
  <si>
    <t>Excluding the North Sea</t>
  </si>
  <si>
    <t>Net fiscal balance</t>
  </si>
  <si>
    <t>Including a population share of the North Sea</t>
  </si>
  <si>
    <t>Including a geographical share of the North Sea</t>
  </si>
  <si>
    <t>PSF accounting adjustment</t>
  </si>
  <si>
    <t>Scotland - geographical share</t>
  </si>
  <si>
    <t>Scotland - population share</t>
  </si>
  <si>
    <t>£ millions</t>
  </si>
  <si>
    <t xml:space="preserve">Rent, other transfers </t>
  </si>
  <si>
    <t>Betting and gaming</t>
  </si>
  <si>
    <t>Other taxes, and adjustments</t>
  </si>
  <si>
    <t>North Sea corporation tax</t>
  </si>
  <si>
    <t>Scotland - Excluding North Sea revenue</t>
  </si>
  <si>
    <t>Scotland - Including geographical share of North Sea</t>
  </si>
  <si>
    <t>Scotland - Including population share of North Sea</t>
  </si>
  <si>
    <t>Bank of England Asset purchase Facility flows</t>
  </si>
  <si>
    <t>Royal Mail pension plan</t>
  </si>
  <si>
    <t>Local authority pensions</t>
  </si>
  <si>
    <t>Network Rail</t>
  </si>
  <si>
    <t>Tax credits</t>
  </si>
  <si>
    <t>VAT receipts paid to EU</t>
  </si>
  <si>
    <t>Total expenditure on services for Scotland (GERS)</t>
  </si>
  <si>
    <t>%</t>
  </si>
  <si>
    <t>Total revision</t>
  </si>
  <si>
    <t>Of which revisions to TES made in CRA 2013</t>
  </si>
  <si>
    <t>Total Expenditure</t>
  </si>
  <si>
    <t>Difference (£ million) (positive shows improvement)</t>
  </si>
  <si>
    <t>Revision (positive denotes improvement)</t>
  </si>
  <si>
    <t>UK (£)</t>
  </si>
  <si>
    <t>Difference (Scotland minus UK) (£)</t>
  </si>
  <si>
    <t>Scottish total managed expenditure (TME)</t>
  </si>
  <si>
    <t>Scottish total expenditure on services (TES)</t>
  </si>
  <si>
    <t>Of which capital expenditure:</t>
  </si>
  <si>
    <t>Including North Sea revenue</t>
  </si>
  <si>
    <t>Tax Liabilities: Non-savings and non-dividend income</t>
  </si>
  <si>
    <t>Gross VAT</t>
  </si>
  <si>
    <t>Net VAT</t>
  </si>
  <si>
    <r>
      <t xml:space="preserve">Table 2.6: </t>
    </r>
    <r>
      <rPr>
        <sz val="11"/>
        <color rgb="FFFFFFFF"/>
        <rFont val="Arial"/>
        <family val="2"/>
      </rPr>
      <t> </t>
    </r>
    <r>
      <rPr>
        <b/>
        <sz val="11"/>
        <color rgb="FFFFFFFF"/>
        <rFont val="Arial"/>
        <family val="2"/>
      </rPr>
      <t>Air Passenger Duty and Aggregates Levy: Scotland 2009-10 to 2013-14</t>
    </r>
  </si>
  <si>
    <t>Air Passenger Duty</t>
  </si>
  <si>
    <t>Aggregates Levy</t>
  </si>
  <si>
    <t>Scotland Act</t>
  </si>
  <si>
    <t>Income Tax Liabilities</t>
  </si>
  <si>
    <t>Stamp Duties (Land and Buildings)</t>
  </si>
  <si>
    <t>Non-domestic Rates</t>
  </si>
  <si>
    <t>VAT refunds</t>
  </si>
  <si>
    <t>Other accounting adjustments</t>
  </si>
  <si>
    <t>Emissions trading scheme</t>
  </si>
  <si>
    <t>Scotland share of UK</t>
  </si>
  <si>
    <t>(%)</t>
  </si>
  <si>
    <t>Currently devolved</t>
  </si>
  <si>
    <t>Devolved under Scotland Act</t>
  </si>
  <si>
    <t>Devolved under Smith Commission</t>
  </si>
  <si>
    <t>Assigned under Smith Commission</t>
  </si>
  <si>
    <t>Table 2.8: Devolved Benefits Under Smith Commission Proposals, 2013-14 (£m)</t>
  </si>
  <si>
    <t>Attendance Allowance</t>
  </si>
  <si>
    <t>Carer's Allowance</t>
  </si>
  <si>
    <t>Disability Living Allowance</t>
  </si>
  <si>
    <t>Severe Disablement Allowance</t>
  </si>
  <si>
    <t>Cold Weather Payment</t>
  </si>
  <si>
    <t>Sure Start Maternity Grant</t>
  </si>
  <si>
    <t>Winter Fuel Payment</t>
  </si>
  <si>
    <t>Total expenditure on benefits to be devolved</t>
  </si>
  <si>
    <t>Table E.1: Total Revenue: Scotland 1998-99 to 2013-14</t>
  </si>
  <si>
    <t>Scotland - £ millions</t>
  </si>
  <si>
    <t>Share of UK (%)</t>
  </si>
  <si>
    <t>Scotland - excluding North Sea</t>
  </si>
  <si>
    <t>Scotland - including geographic share of North Sea</t>
  </si>
  <si>
    <t>Table E.3: Public Sector Total Managed Expenditure: 1998- 99 to 2013-14</t>
  </si>
  <si>
    <t>Table E.2: Revenue per person: Scotland and UK 1998-99 to 2013-14</t>
  </si>
  <si>
    <t>Scotland - £</t>
  </si>
  <si>
    <t xml:space="preserve">     Including North Sea revenue (per capita share)</t>
  </si>
  <si>
    <t xml:space="preserve">     Including North Sea revenue (geographical share)</t>
  </si>
  <si>
    <t xml:space="preserve">     Excluding North Sea revenue</t>
  </si>
  <si>
    <t>Table1.1: Current and Capital Budgets: Scotland 1998-99 to 2013-14</t>
  </si>
  <si>
    <t>Table 1.3 Current and Capital Budgets: UK 1998- 99 to 2013-14 (% of GDP)</t>
  </si>
  <si>
    <r>
      <t>Source: Scottish National Accounts Project (SNAP),</t>
    </r>
    <r>
      <rPr>
        <sz val="8"/>
        <color indexed="12"/>
        <rFont val="Arial"/>
        <family val="2"/>
      </rPr>
      <t xml:space="preserve"> </t>
    </r>
    <r>
      <rPr>
        <u/>
        <sz val="8"/>
        <color indexed="12"/>
        <rFont val="Arial"/>
        <family val="2"/>
      </rPr>
      <t>http://www.scotland.gov.uk/snap,</t>
    </r>
    <r>
      <rPr>
        <sz val="8"/>
        <rFont val="Arial"/>
        <family val="2"/>
      </rPr>
      <t xml:space="preserve"> ONS</t>
    </r>
  </si>
  <si>
    <t>Table 1.5: Summary of Current Revenue by Economic Category: Scotland 1998-99 to 2013-14</t>
  </si>
  <si>
    <r>
      <t>Table 1.6: Total Managed Expenditure: Scotland and UK</t>
    </r>
    <r>
      <rPr>
        <b/>
        <sz val="11"/>
        <color theme="0"/>
        <rFont val="Arial"/>
        <family val="2"/>
      </rPr>
      <t xml:space="preserve"> 1998-99 to 2013-14</t>
    </r>
  </si>
  <si>
    <r>
      <t>Table1.7: Summary of Public Sector Expenditure: Scotland</t>
    </r>
    <r>
      <rPr>
        <b/>
        <sz val="11"/>
        <color theme="0"/>
        <rFont val="Arial"/>
        <family val="2"/>
      </rPr>
      <t xml:space="preserve"> 1998-99 to 2013-14</t>
    </r>
  </si>
  <si>
    <t>Table 2.2: Stamp Duty Land Tax Revenue: Scotland 2009-10 to 2013-14</t>
  </si>
  <si>
    <t>Table 2.9: Fiscal Powers under Scotland Act and Smith Commission, 2013-14 (£m)</t>
  </si>
  <si>
    <t>Total devolved revenues</t>
  </si>
  <si>
    <t>Devolved revenue  as % of non-North Sea Scottish revenue</t>
  </si>
  <si>
    <r>
      <t>as % of revenue incl geographical share of North Sea revenue</t>
    </r>
    <r>
      <rPr>
        <b/>
        <vertAlign val="superscript"/>
        <sz val="8"/>
        <color rgb="FF000000"/>
        <rFont val="Arial"/>
        <family val="2"/>
      </rPr>
      <t>1</t>
    </r>
  </si>
  <si>
    <r>
      <t>Assigned VAT</t>
    </r>
    <r>
      <rPr>
        <vertAlign val="superscript"/>
        <sz val="8"/>
        <color rgb="FF000000"/>
        <rFont val="Arial"/>
        <family val="2"/>
      </rPr>
      <t>2</t>
    </r>
    <r>
      <rPr>
        <sz val="8"/>
        <color rgb="FF000000"/>
        <rFont val="Arial"/>
        <family val="2"/>
      </rPr>
      <t xml:space="preserve"> </t>
    </r>
  </si>
  <si>
    <t>Total devolved and assigned revenues</t>
  </si>
  <si>
    <t>Devolved and assigned revenue as % of non-North Sea Scottish revenue</t>
  </si>
  <si>
    <r>
      <t>Devolved expenditure</t>
    </r>
    <r>
      <rPr>
        <vertAlign val="superscript"/>
        <sz val="8"/>
        <color rgb="FF000000"/>
        <rFont val="Arial"/>
        <family val="2"/>
      </rPr>
      <t>3</t>
    </r>
  </si>
  <si>
    <t>Devolved  revenue as % of estimated devolved expenditure</t>
  </si>
  <si>
    <t>Devolved and Assigned revenue as % of estimated devolved expenditure</t>
  </si>
  <si>
    <t>Smith Commission</t>
  </si>
  <si>
    <r>
      <t>1</t>
    </r>
    <r>
      <rPr>
        <sz val="8"/>
        <rFont val="Arial"/>
        <family val="2"/>
      </rPr>
      <t xml:space="preserve">  Figures for the shares of devolved revenue as a share of total revenue including a population share of North Sea revenue are the same as the share when excluding North Sea revenue.</t>
    </r>
  </si>
  <si>
    <r>
      <t>2</t>
    </r>
    <r>
      <rPr>
        <sz val="8"/>
        <rFont val="Arial"/>
        <family val="2"/>
      </rPr>
      <t xml:space="preserve">  Assigned VAT is on a gross basis, consistent with the National Accounts presentation.  If net VAT were to be used, devolved expenditure would also need to be adjusted, as set out in Box 5.2.  In this case, devolved and assigned taxes as a share of illustrative devolved expenditure would be 47%.  Devolved and assigned revenue as a share of total non-North Sea revenue would still be 41%.</t>
    </r>
  </si>
  <si>
    <r>
      <t>3</t>
    </r>
    <r>
      <rPr>
        <sz val="8"/>
        <rFont val="Arial"/>
        <family val="2"/>
      </rPr>
      <t xml:space="preserve">  Scotland Act figure includes housing benefit administered by Scottish Local Authorities.  If this expenditure were removed, devolved revenue as a share of devolved expenditure would be 22%.  Devolved and assigned revenue as a share of devolved expenditure would also be 22%.</t>
    </r>
  </si>
  <si>
    <t>Table 3.1: Current Revenue: Scotland 2013-14</t>
  </si>
  <si>
    <r>
      <t>Table 3.4: Current Revenue Per Person: Scotland and UK 1998-99 to 2013-14</t>
    </r>
    <r>
      <rPr>
        <b/>
        <vertAlign val="superscript"/>
        <sz val="11"/>
        <color indexed="9"/>
        <rFont val="Arial"/>
        <family val="2"/>
      </rPr>
      <t>1</t>
    </r>
  </si>
  <si>
    <t>Table 4.2: Population Share of North Sea Revenue: Scotland 1998-99 to 2013-14</t>
  </si>
  <si>
    <t>Table 4.3: Geographical Share of North Sea Revenue: Scotland 1998-99 to 2013-14</t>
  </si>
  <si>
    <t>Table 5.4:Total Managed Expenditure as a Share of GDP: 1998-99 to 2013-14</t>
  </si>
  <si>
    <t>Table 5.7: Total Expenditure Per Person Scotland and UK 1998-99 to 2013-14</t>
  </si>
  <si>
    <t>Table 5.8: Total Expenditure: Scotland 1998-99 to 2013-14</t>
  </si>
  <si>
    <t>Scottish Government</t>
  </si>
  <si>
    <t>Spending by Audit Scotland and Scottish Parliament</t>
  </si>
  <si>
    <t>Total Scottish Government expenditure</t>
  </si>
  <si>
    <t>Adjustments to align budget to CRA measure of spending</t>
  </si>
  <si>
    <t>Grants to other public sector bodies (e.g. local government)</t>
  </si>
  <si>
    <t>Pensions</t>
  </si>
  <si>
    <t>Other</t>
  </si>
  <si>
    <t>Final Scottish Government expenditure from CRA</t>
  </si>
  <si>
    <t>Scottish Local Government</t>
  </si>
  <si>
    <t xml:space="preserve">Housing benefit </t>
  </si>
  <si>
    <t>Final Scottish Local Government expenditure from CRA</t>
  </si>
  <si>
    <t xml:space="preserve">Scottish Government and Scottish Local Government from CRA </t>
  </si>
  <si>
    <t>Student loan and Housing Revenue Account subsidy in Scotland</t>
  </si>
  <si>
    <t>Final Scottish Government and Scottish Local Government TME</t>
  </si>
  <si>
    <t>Reconciliation of published budget documents to GERS expenditure Table 5.8 (£bn)</t>
  </si>
  <si>
    <t>Source: Scottish Government and HM Treasury Private Finance Initiative projects: 2014 Summary Data (December 2014).</t>
  </si>
  <si>
    <t xml:space="preserve">Scotland - Excluding North Sea </t>
  </si>
  <si>
    <t>Scotland - Including North Sea (population share)</t>
  </si>
  <si>
    <t>Scotland - Including North Sea (geographical share)</t>
  </si>
  <si>
    <t>Table E.5: Current Budget Balance: Scotland and UK 1998-99 to 2013-14</t>
  </si>
  <si>
    <t>Table E.6: Net Fiscal Balance: Scotland and UK 1998-99 to 2013-14</t>
  </si>
  <si>
    <t>Table 2.3: Landfill Tax Revenue: Scotland 2009-10 to 2013-14</t>
  </si>
  <si>
    <t>Table 4.1: Composition of North Sea Revenue: UK 1998-99 to 2013-14</t>
  </si>
  <si>
    <t>Table 5.3: Current and Capital Expenditure (% of Total Expenditure): Scotland 1998-99 to 2013-14</t>
  </si>
  <si>
    <t>Table 5.9: Public Sector Unitary Charge Expenditure in Scotland 2009-10 to 2013-14</t>
  </si>
  <si>
    <t>Note: Figures rounded to nearest £100</t>
  </si>
  <si>
    <t>Scotland - including population share of North Sea</t>
  </si>
  <si>
    <t>Table E.4: Total Managed Expenditure per person: Scotland and UK 1998-99 to 2013-14</t>
  </si>
  <si>
    <t>1.  Council tax and non-domestic rates</t>
  </si>
  <si>
    <t>Table 2.1: Existing Devolved Taxes Revenue: Scotland 2009-10 to 2013-14</t>
  </si>
  <si>
    <t>Scottish Rate of Income Tax Liabilities</t>
  </si>
  <si>
    <t>Source: HMRC, OBR</t>
  </si>
  <si>
    <t>Note: this table shows Scottish Rate of Income Tax liabilities rather than receipts.  They are therefore calculated on a different basis to the estimates of total Scottish income tax receipts in Table 3.1.</t>
  </si>
  <si>
    <t>Source: HMRC.  Note that this table shows tax liabilities rather than receipts.  They are therefore calculated on a different basis to the estimates of total Scottish income tax receipts in Table 3.3</t>
  </si>
  <si>
    <r>
      <t xml:space="preserve">Table 2.7: </t>
    </r>
    <r>
      <rPr>
        <b/>
        <sz val="8"/>
        <color rgb="FF0000CC"/>
        <rFont val="Arial"/>
        <family val="2"/>
      </rPr>
      <t> </t>
    </r>
    <r>
      <rPr>
        <b/>
        <sz val="11"/>
        <color rgb="FFFFFFFF"/>
        <rFont val="Arial"/>
        <family val="2"/>
      </rPr>
      <t>VAT Assignment: Scotland 2009-10 to 2013-14</t>
    </r>
  </si>
  <si>
    <r>
      <t>Industrial Injuries Disablement Benefit</t>
    </r>
    <r>
      <rPr>
        <vertAlign val="superscript"/>
        <sz val="8"/>
        <rFont val="Arial"/>
        <family val="2"/>
      </rPr>
      <t>1</t>
    </r>
  </si>
  <si>
    <r>
      <t>Personal Independence Payment</t>
    </r>
    <r>
      <rPr>
        <vertAlign val="superscript"/>
        <sz val="8"/>
        <rFont val="Arial"/>
        <family val="2"/>
      </rPr>
      <t>2</t>
    </r>
  </si>
  <si>
    <r>
      <t>Funeral Payment</t>
    </r>
    <r>
      <rPr>
        <vertAlign val="superscript"/>
        <sz val="8"/>
        <rFont val="Arial"/>
        <family val="2"/>
      </rPr>
      <t>3</t>
    </r>
  </si>
  <si>
    <r>
      <rPr>
        <vertAlign val="superscript"/>
        <sz val="8"/>
        <rFont val="Arial"/>
        <family val="2"/>
      </rPr>
      <t>1</t>
    </r>
    <r>
      <rPr>
        <sz val="8"/>
        <rFont val="Arial"/>
        <family val="2"/>
      </rPr>
      <t xml:space="preserve"> IIDB is the main benefit contained within the Industrial Injuries Benefits line in DWP outturn data.  It accounts for around 91% of the total at the GB level so this proportion has been applied to the Scotland line to give this figure.  </t>
    </r>
  </si>
  <si>
    <r>
      <rPr>
        <vertAlign val="superscript"/>
        <sz val="8"/>
        <rFont val="Arial"/>
        <family val="2"/>
      </rPr>
      <t>2</t>
    </r>
    <r>
      <rPr>
        <sz val="8"/>
        <rFont val="Arial"/>
        <family val="2"/>
      </rPr>
      <t xml:space="preserve"> Actual PIP expenditure data for Scotland is not available.  However, it is estimated that in 2013/14  around £17m was spent on PIP in Scotland based on Scotland’s proportion of the GB caseload.</t>
    </r>
  </si>
  <si>
    <r>
      <rPr>
        <vertAlign val="superscript"/>
        <sz val="8"/>
        <rFont val="Arial"/>
        <family val="2"/>
      </rPr>
      <t>3</t>
    </r>
    <r>
      <rPr>
        <sz val="8"/>
        <rFont val="Arial"/>
        <family val="2"/>
      </rPr>
      <t xml:space="preserve"> Estimate based on taking Scotland population share of GB and applying that to GB figure for funeral payments available at  DWP, Outturn &amp; forecasts: Autumn Statement 2014  https://www.gov.uk/government/statistics/benefit-expenditure-and-caseload-tables-2014</t>
    </r>
  </si>
  <si>
    <r>
      <rPr>
        <vertAlign val="superscript"/>
        <sz val="8"/>
        <rFont val="Arial"/>
        <family val="2"/>
      </rPr>
      <t>1</t>
    </r>
    <r>
      <rPr>
        <sz val="8"/>
        <rFont val="Arial"/>
        <family val="2"/>
      </rPr>
      <t xml:space="preserve"> Excludes non-domestic rates that local authorities pay themselves</t>
    </r>
  </si>
  <si>
    <r>
      <rPr>
        <vertAlign val="superscript"/>
        <sz val="8"/>
        <rFont val="Arial"/>
        <family val="2"/>
      </rPr>
      <t>2</t>
    </r>
    <r>
      <rPr>
        <sz val="8"/>
        <rFont val="Arial"/>
        <family val="2"/>
      </rPr>
      <t xml:space="preserve"> Although this group includes some 11 separate revenues (as set out in the detailed methodology paper on the GERS website), the two largest – TV Licences and National Lottery Distribution Fund - account for 40.6% (£450 million) of this estimate for Scotland.  This group also contains a small accounting adjustment to align the revenue estimates to those in the January 2015 UK Public Sector Finances Statistical Bulletin.  This adjustment is apportioned to Scotland on a population share basis.</t>
    </r>
  </si>
  <si>
    <r>
      <rPr>
        <vertAlign val="superscript"/>
        <sz val="8"/>
        <rFont val="Arial"/>
        <family val="2"/>
      </rPr>
      <t>3</t>
    </r>
    <r>
      <rPr>
        <sz val="8"/>
        <rFont val="Arial"/>
        <family val="2"/>
      </rPr>
      <t xml:space="preserve"> A full discussion of North Sea revenue is provided in Chapter 4 of GERS.</t>
    </r>
  </si>
  <si>
    <t>Table 3.2: Non-North Sea Current Revenue: Scotland as Share of UK 1998-99 to 2013-14</t>
  </si>
  <si>
    <r>
      <rPr>
        <vertAlign val="superscript"/>
        <sz val="8"/>
        <rFont val="Arial"/>
        <family val="2"/>
      </rPr>
      <t xml:space="preserve">1 </t>
    </r>
    <r>
      <rPr>
        <sz val="8"/>
        <rFont val="Arial"/>
        <family val="2"/>
      </rPr>
      <t>Council tax and non-domestic rates</t>
    </r>
  </si>
  <si>
    <r>
      <rPr>
        <vertAlign val="superscript"/>
        <sz val="8"/>
        <rFont val="Arial"/>
        <family val="2"/>
      </rPr>
      <t>1</t>
    </r>
    <r>
      <rPr>
        <sz val="8"/>
        <rFont val="Arial"/>
        <family val="2"/>
      </rPr>
      <t xml:space="preserve"> For revenues not estimated by HMRC, the GERS estimate has been included in the HMRC figure to allow the totals to be comparable </t>
    </r>
  </si>
  <si>
    <r>
      <t>HMRC Apportionment</t>
    </r>
    <r>
      <rPr>
        <vertAlign val="superscript"/>
        <sz val="8"/>
        <rFont val="Arial"/>
        <family val="2"/>
      </rPr>
      <t>1</t>
    </r>
  </si>
  <si>
    <t>Table 1.4 Scottish GDP Including and Excluding North Sea GDP: 1998-99 to 2013-14</t>
  </si>
  <si>
    <r>
      <t>Estimates of Total Scottish Tax Revenues 2009-10 to 2013-14</t>
    </r>
    <r>
      <rPr>
        <b/>
        <sz val="11"/>
        <rFont val="Arial"/>
        <family val="2"/>
      </rPr>
      <t xml:space="preserve"> </t>
    </r>
  </si>
  <si>
    <t>Table 3.3: Current Revenue: Scotland and UK 1998-99 to 2013-14</t>
  </si>
  <si>
    <r>
      <rPr>
        <vertAlign val="superscript"/>
        <sz val="8"/>
        <rFont val="Arial"/>
        <family val="2"/>
      </rPr>
      <t>1</t>
    </r>
    <r>
      <rPr>
        <sz val="8"/>
        <rFont val="Arial"/>
        <family val="2"/>
      </rPr>
      <t xml:space="preserve"> Figures rounded to nearest £100</t>
    </r>
  </si>
  <si>
    <t>Including North Sea revenue (population share)</t>
  </si>
  <si>
    <t>Scotland’s share of North Sea revenue (%)</t>
  </si>
  <si>
    <t>General government revenue, expenditure, and balance: Scotland and UK 2009 to 2013</t>
  </si>
  <si>
    <t>Including population share of North Sea GDP</t>
  </si>
  <si>
    <t>Note: Figures rounded to the nearest £100</t>
  </si>
  <si>
    <r>
      <t>Published Scottish Government budget</t>
    </r>
    <r>
      <rPr>
        <vertAlign val="superscript"/>
        <sz val="9"/>
        <rFont val="Arial"/>
        <family val="2"/>
      </rPr>
      <t>1</t>
    </r>
  </si>
  <si>
    <r>
      <t>Published Local Government gross current expenditure</t>
    </r>
    <r>
      <rPr>
        <vertAlign val="superscript"/>
        <sz val="9"/>
        <rFont val="Arial"/>
        <family val="2"/>
      </rPr>
      <t>2</t>
    </r>
  </si>
  <si>
    <r>
      <t>Income excluding grants from Central Government</t>
    </r>
    <r>
      <rPr>
        <vertAlign val="superscript"/>
        <sz val="9"/>
        <rFont val="Arial"/>
        <family val="2"/>
      </rPr>
      <t>3</t>
    </r>
  </si>
  <si>
    <r>
      <t>Published Local Government gross capital expenditure</t>
    </r>
    <r>
      <rPr>
        <vertAlign val="superscript"/>
        <sz val="9"/>
        <rFont val="Arial"/>
        <family val="2"/>
      </rPr>
      <t>4</t>
    </r>
  </si>
  <si>
    <r>
      <t>Income from sales of capital assets</t>
    </r>
    <r>
      <rPr>
        <vertAlign val="superscript"/>
        <sz val="9"/>
        <rFont val="Arial"/>
        <family val="2"/>
      </rPr>
      <t>4</t>
    </r>
  </si>
  <si>
    <r>
      <t>National Accounts adjustments</t>
    </r>
    <r>
      <rPr>
        <b/>
        <vertAlign val="superscript"/>
        <sz val="9"/>
        <rFont val="Arial"/>
        <family val="2"/>
      </rPr>
      <t>5</t>
    </r>
  </si>
  <si>
    <r>
      <t xml:space="preserve">1 </t>
    </r>
    <r>
      <rPr>
        <sz val="8"/>
        <rFont val="Arial"/>
        <family val="2"/>
      </rPr>
      <t>Scottish Government Draft Budget 2015-16, Annex G</t>
    </r>
  </si>
  <si>
    <r>
      <t>2</t>
    </r>
    <r>
      <rPr>
        <sz val="8"/>
        <rFont val="Arial"/>
        <family val="2"/>
      </rPr>
      <t xml:space="preserve"> Scottish Local Government Finance Statistics 2012-13, Annex B.  Total General Fund (excluding the Housing Revenue Account and trading with the public) employee costs, operating costs, and support services costs.  </t>
    </r>
  </si>
  <si>
    <r>
      <t>3</t>
    </r>
    <r>
      <rPr>
        <sz val="8"/>
        <rFont val="Arial"/>
        <family val="2"/>
      </rPr>
      <t xml:space="preserve"> As Note 2</t>
    </r>
    <r>
      <rPr>
        <i/>
        <sz val="8"/>
        <rFont val="Arial"/>
        <family val="2"/>
      </rPr>
      <t>.</t>
    </r>
    <r>
      <rPr>
        <sz val="8"/>
        <rFont val="Arial"/>
        <family val="2"/>
      </rPr>
      <t xml:space="preserve">  Total General Fund (excluding the Housing Revenue Account and trading with the public) income less government grants</t>
    </r>
  </si>
  <si>
    <r>
      <t>4</t>
    </r>
    <r>
      <rPr>
        <sz val="8"/>
        <rFont val="Arial"/>
        <family val="2"/>
      </rPr>
      <t xml:space="preserve"> As Note 2</t>
    </r>
    <r>
      <rPr>
        <i/>
        <sz val="8"/>
        <rFont val="Arial"/>
        <family val="2"/>
      </rPr>
      <t>.</t>
    </r>
    <r>
      <rPr>
        <sz val="8"/>
        <rFont val="Arial"/>
        <family val="2"/>
      </rPr>
      <t xml:space="preserve">  All services total gross capital expenditure (Annex H)</t>
    </r>
  </si>
  <si>
    <r>
      <t>5</t>
    </r>
    <r>
      <rPr>
        <sz val="8"/>
        <rFont val="Arial"/>
        <family val="2"/>
      </rPr>
      <t xml:space="preserve"> As Note 2</t>
    </r>
    <r>
      <rPr>
        <i/>
        <sz val="8"/>
        <rFont val="Arial"/>
        <family val="2"/>
      </rPr>
      <t>.</t>
    </r>
    <r>
      <rPr>
        <sz val="8"/>
        <rFont val="Arial"/>
        <family val="2"/>
      </rPr>
      <t xml:space="preserve">  Total capital receipts from sales of assets (Annex I)</t>
    </r>
  </si>
  <si>
    <r>
      <t xml:space="preserve">5 </t>
    </r>
    <r>
      <rPr>
        <sz val="8"/>
        <rFont val="Arial"/>
        <family val="2"/>
      </rPr>
      <t>See Annex B</t>
    </r>
  </si>
  <si>
    <t>Standard error</t>
  </si>
  <si>
    <t>Total VAT</t>
  </si>
  <si>
    <t>(£m)</t>
  </si>
  <si>
    <t>95% range</t>
  </si>
  <si>
    <t>(+/- £m)</t>
  </si>
  <si>
    <t>Scotland – current sample, 1 year</t>
  </si>
  <si>
    <t>Scotland – current sample, 3 year pooled</t>
  </si>
  <si>
    <t>Box A.1: Challenges of measuring sub-UK VAT receipts</t>
  </si>
  <si>
    <t>Table B.1: Total Accounting Adjustment: Scotland 2009-10 to 2013-14</t>
  </si>
  <si>
    <r>
      <t>Capital expenditure residual</t>
    </r>
    <r>
      <rPr>
        <vertAlign val="superscript"/>
        <sz val="8"/>
        <color indexed="8"/>
        <rFont val="Arial"/>
        <family val="2"/>
      </rPr>
      <t>4</t>
    </r>
  </si>
  <si>
    <r>
      <rPr>
        <vertAlign val="superscript"/>
        <sz val="8"/>
        <rFont val="Arial"/>
        <family val="2"/>
      </rPr>
      <t xml:space="preserve">4 </t>
    </r>
    <r>
      <rPr>
        <sz val="8"/>
        <rFont val="Arial"/>
        <family val="2"/>
      </rPr>
      <t>The residual for the UK in 2013-14 includes a timing adjustment.  The TES figure used in GERS is consistent with the latest CRA analysis, which is from November 2014.  The TME figure in GERS is consistent with the public sector finances statistical bulletin published in January 2015.  In addition, the residual includes changes to TES not reflected in TME and to TME not reflected in TES in the years prior to 2013-14.</t>
    </r>
  </si>
  <si>
    <t>Of which current expenditure:</t>
  </si>
  <si>
    <r>
      <t>Imputed subsidy from Local Authorities to the Housing Revenue Account</t>
    </r>
    <r>
      <rPr>
        <b/>
        <vertAlign val="superscript"/>
        <sz val="8"/>
        <rFont val="Arial Bold"/>
      </rPr>
      <t>2</t>
    </r>
  </si>
  <si>
    <r>
      <t>Imputed flows for Renewable Obligation Certificates</t>
    </r>
    <r>
      <rPr>
        <b/>
        <vertAlign val="superscript"/>
        <sz val="8"/>
        <rFont val="Arial Bold"/>
      </rPr>
      <t>3</t>
    </r>
  </si>
  <si>
    <t>Table B.3:  Public Sector Finances Accounting Adjustment: Scotland 2009-10 to 2013-14</t>
  </si>
  <si>
    <t>1 In this analysis, an estimate of total expenditure from the CRA has been calculated as the sum of all Scottish expenditure plus a proportion of non-identifiable expenditure and outside UK expenditures using the default apportionments set out in the detailed expenditure methodology paper on the GERS website(http://www.gov.scot/Topics/Statistics/Browse/Economy/GERS/Methodology).  This figure therefore excludes all amendments documented in this annex.</t>
  </si>
  <si>
    <t>Table B.4: Summary of Amendments to Estimates of Total Public Sector Expenditure on Services from CRA 2014: Scotland 2009-10 to 2013-14</t>
  </si>
  <si>
    <r>
      <t>Total Expenditure in Scotland (CRA)</t>
    </r>
    <r>
      <rPr>
        <vertAlign val="superscript"/>
        <sz val="8"/>
        <rFont val="Arial"/>
        <family val="2"/>
      </rPr>
      <t>1</t>
    </r>
  </si>
  <si>
    <t>Table B.5: Amendments to Estimates of Total Public Sector Expenditure on Services from CRA 2014: 2009-10 to 2013-14</t>
  </si>
  <si>
    <t>Estimates published in GERS 2012-13</t>
  </si>
  <si>
    <t>Estimates published in GERS 2013-14</t>
  </si>
  <si>
    <t>Table C.2: Revision to Estimates of Public Sector Revenue: Scotland and UK 2012-13</t>
  </si>
  <si>
    <t>Table C.1: Revision to Estimates of Total Non-North Sea Public Sector Revenue: 2009-10 to 2012-13</t>
  </si>
  <si>
    <t>Table C.3: Revisions to UK North Sea Revenue: 2009-10 to 2012-13</t>
  </si>
  <si>
    <t>Table C.4: Revisions to geographical share of North Sea Revenue: 2009-10 to 2012-13</t>
  </si>
  <si>
    <t>Table C.5: Revisions to Estimates of Total Managed Expenditure: 2009-10 to 2012-13</t>
  </si>
  <si>
    <t>Table C.7: Revisions to capital consumption: 2009-10 to 2012-13</t>
  </si>
  <si>
    <t>Table C.8: Revisions to Estimates of the Current Budget Balance: 2009-10 to 2012-13</t>
  </si>
  <si>
    <t>Table C.9: Revisions to Estimates of the Net Fiscal Balance: 2009-10 to 2012-13</t>
  </si>
  <si>
    <t>Table C.10: Impact of Revisions to GDP on Estimates of the Current Budget Balance: 2009-10 to 2012-13</t>
  </si>
  <si>
    <t>Table C.11: Impact of Revisions to GDP on Estimates of the Net Fiscal Balance: 2009-10 to 2012-13</t>
  </si>
  <si>
    <t>Table E.3: Public Sector Total Managed Expenditure: 1998-99 to 2013-14</t>
  </si>
  <si>
    <t>Table E.2: Revenue per person: Scotland 1998-99 to 2013-14</t>
  </si>
  <si>
    <t>List of Tables and Charts</t>
  </si>
  <si>
    <t>Chaper 1: Scotland's Public Sector Accounts</t>
  </si>
  <si>
    <t>Chart 1.1: Net Fiscal Balance: Scotland &amp; UK 1998-99 to 2013-14</t>
  </si>
  <si>
    <t>Chart 1.2: Current Budget Balance: Scotland &amp; UK 1998-99 to 2013-15</t>
  </si>
  <si>
    <t>Table 1.1: Current and Capital Budgets: Scotland 198-99 to 2013-14</t>
  </si>
  <si>
    <t>Table 1.2: Current and Net Fiscal Balances % GDP: Scotland 1998-99 to 2013-14</t>
  </si>
  <si>
    <t>Table 1.3: Current and Capital Budgets UK 1998-99 to 2013-14 (% of GDP)</t>
  </si>
  <si>
    <t>Table 1.4: Scottish GDP Including and Excluding North Sea GDP: 1998-99 to 2013-14</t>
  </si>
  <si>
    <t>Table 1.6: Total Managed Expenditure: Scotland and UK 1998-99 to 2013-14</t>
  </si>
  <si>
    <t>Table 1.7: Summary of Public Sector Expenditure: Scotland 1998-99 to 2013-14</t>
  </si>
  <si>
    <t>Box 1.1: General government revenue, expenditure, and balance: Scotland and UK 2009 to 2013</t>
  </si>
  <si>
    <t>Chapter 2: Devolution of Revenue and Expenditure</t>
  </si>
  <si>
    <t>Chart 2.1: Devolved and Reserved Revenue and Expenditure in Scotland: 2013-14</t>
  </si>
  <si>
    <t>Table 2.4: Estimated Scottish Rate of Income Tax Liabilities: 2009-10 to 2013-14</t>
  </si>
  <si>
    <r>
      <t>Table 2.4: Estimated Scottish Rate of Income Tax Liabilities: 2009-10 to 2013-14</t>
    </r>
    <r>
      <rPr>
        <b/>
        <sz val="10"/>
        <color rgb="FFFFFFFF"/>
        <rFont val="Arial"/>
        <family val="2"/>
      </rPr>
      <t xml:space="preserve"> </t>
    </r>
  </si>
  <si>
    <t>Table 2.5: Estimated  Devolved Income Tax Liabilities under Smith Commission proposals: Scotland 2009-10 to 2013-14</t>
  </si>
  <si>
    <t>Table 2.6: Air Passenger Duty and Aggregates Levy: Scotland 2009-10 to 2013-14</t>
  </si>
  <si>
    <t>Table 2.7:  VAT Assignment: Scotland 2009-10 to 2013-14</t>
  </si>
  <si>
    <t>Table 2.8: Devolved Benefits Under Smith Commission Propposals: 2013-14</t>
  </si>
  <si>
    <t>Table 2.9: Fiscal Powers under Scotland Act and Smith Commission: 2013-14 (£m)</t>
  </si>
  <si>
    <t>Chapter 3: Public Sector Revenue</t>
  </si>
  <si>
    <t>Chart 3.1: Total Public Sector Revenue: Scotland 2013-14</t>
  </si>
  <si>
    <t>Box 3.1: Estimates of Total Scottish Tax Revenues: 2009-10 to 2013-14</t>
  </si>
  <si>
    <t>Table 3.4: Current Revenue Per Person: Scotland and UK 1998-99 to 2013-14</t>
  </si>
  <si>
    <t>Chapter 4: North Sea Revenue</t>
  </si>
  <si>
    <t>Chart 4.1: North Sea Revenue 1998-99 to 2013-14</t>
  </si>
  <si>
    <t>Chapter 5: Public Sector Expenditure</t>
  </si>
  <si>
    <t>Chart 5.1: Total Public Expenditure: Scotland 2013-14</t>
  </si>
  <si>
    <t>Table 5.1: Total Expenditure: Scotland 2013-14</t>
  </si>
  <si>
    <t>Table 5.2: Total Current and Capital Expenditure: Scotland and UK 1998-99 to 2013-14</t>
  </si>
  <si>
    <t>Table 5.4: Total Managed Expenditure as a Share of GDP: 1998-9 to 2013-14</t>
  </si>
  <si>
    <t>Table 5.5: Total Expenditure: Scotland 1998-99 to 2013-14</t>
  </si>
  <si>
    <t>Table5.5: Total Expenditure: Scotland 1998-99 to 2013-14</t>
  </si>
  <si>
    <t>Table 5.6: Total Expenditure: UK 1998-99 to 2013-14</t>
  </si>
  <si>
    <t>Table 5.7: Total Expenditure Per Person: Scotland and UK 1998-99 to 2013-14</t>
  </si>
  <si>
    <t>Box 5.2: Reconciliation of published budget documents to GERS expenditure Table 5.8 (£bn)</t>
  </si>
  <si>
    <t>Annex A: Revenue Methodology</t>
  </si>
  <si>
    <t>Box A.1: UK and Scotland standard errors from the LCFS</t>
  </si>
  <si>
    <t>Annex B: Expenditure Methodology</t>
  </si>
  <si>
    <t>Box B.1: Scotland: Estimated Share of UK Goverment's Financial Stability Expenditure</t>
  </si>
  <si>
    <t>Table B.2: Public Sector Finances Accounting Adjustment: UK 2009-10 to 2013-14</t>
  </si>
  <si>
    <t>Table B.2: Pubic Sector Finances Accounting Adjustment: UK 2009-10 to 2013-14</t>
  </si>
  <si>
    <t>Table B.3: Public Sector Finances Accounting Adjustment: Scotland 2009-10 to 2013-14</t>
  </si>
  <si>
    <t>Annex C: Revisions</t>
  </si>
  <si>
    <t>Table C.1: Revisions to Estimates of Total Non-North Sea Public Sector Revenue: 2009-10 to 2012-13</t>
  </si>
  <si>
    <t>Table C.2: Revisions to Estimates of Public Sector Revenue: Scotland and UK 2012-13</t>
  </si>
  <si>
    <t>Table C.6: Revisions to Estimates of Public Sector Expenditure: Scotland and UK 2012-13</t>
  </si>
  <si>
    <t>Back to contents</t>
  </si>
  <si>
    <t>Col 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</si>
</sst>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_-;\-* #,##0_-;_-* &quot;-&quot;??_-;_-@_-"/>
    <numFmt numFmtId="166" formatCode="0.0"/>
    <numFmt numFmtId="167" formatCode="#,##0.000"/>
    <numFmt numFmtId="168" formatCode="&quot;£&quot;#,##0.00"/>
  </numFmts>
  <fonts count="97">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1"/>
      <color indexed="9"/>
      <name val="Arial"/>
      <family val="2"/>
    </font>
    <font>
      <sz val="8"/>
      <name val="Arial"/>
      <family val="2"/>
    </font>
    <font>
      <b/>
      <sz val="8"/>
      <name val="Arial"/>
      <family val="2"/>
    </font>
    <font>
      <b/>
      <u/>
      <sz val="8"/>
      <name val="Arial"/>
      <family val="2"/>
    </font>
    <font>
      <sz val="11"/>
      <name val="Arial"/>
      <family val="2"/>
    </font>
    <font>
      <sz val="8"/>
      <color indexed="8"/>
      <name val="Arial"/>
      <family val="2"/>
    </font>
    <font>
      <b/>
      <sz val="8"/>
      <color indexed="8"/>
      <name val="Arial"/>
      <family val="2"/>
    </font>
    <font>
      <vertAlign val="superscript"/>
      <sz val="8"/>
      <name val="Arial"/>
      <family val="2"/>
    </font>
    <font>
      <vertAlign val="superscript"/>
      <sz val="8"/>
      <color indexed="8"/>
      <name val="Arial"/>
      <family val="2"/>
    </font>
    <font>
      <sz val="8"/>
      <name val="Arial"/>
      <family val="2"/>
    </font>
    <font>
      <u/>
      <sz val="10"/>
      <color indexed="12"/>
      <name val="Arial"/>
      <family val="2"/>
    </font>
    <font>
      <b/>
      <vertAlign val="superscript"/>
      <sz val="8"/>
      <name val="Arial Bold"/>
    </font>
    <font>
      <sz val="12"/>
      <name val="Arial"/>
      <family val="2"/>
    </font>
    <font>
      <u/>
      <sz val="8"/>
      <color indexed="12"/>
      <name val="Arial"/>
      <family val="2"/>
    </font>
    <font>
      <sz val="8"/>
      <color indexed="12"/>
      <name val="Arial"/>
      <family val="2"/>
    </font>
    <font>
      <sz val="16"/>
      <name val="Arial"/>
      <family val="2"/>
    </font>
    <font>
      <b/>
      <sz val="12"/>
      <color indexed="56"/>
      <name val="Arial"/>
      <family val="2"/>
    </font>
    <font>
      <sz val="12"/>
      <color indexed="12"/>
      <name val="Arial"/>
      <family val="2"/>
    </font>
    <font>
      <b/>
      <sz val="12"/>
      <name val="Arial"/>
      <family val="2"/>
    </font>
    <font>
      <b/>
      <sz val="10"/>
      <name val="Arial"/>
      <family val="2"/>
    </font>
    <font>
      <sz val="10"/>
      <name val="Arial"/>
      <family val="2"/>
    </font>
    <font>
      <b/>
      <sz val="8"/>
      <name val="Arial Bold"/>
    </font>
    <font>
      <i/>
      <sz val="8"/>
      <color indexed="8"/>
      <name val="Arial"/>
      <family val="2"/>
    </font>
    <font>
      <sz val="10"/>
      <color theme="1"/>
      <name val="Arial"/>
      <family val="2"/>
    </font>
    <font>
      <sz val="10"/>
      <color rgb="FF000000"/>
      <name val="Arial"/>
      <family val="2"/>
    </font>
    <font>
      <sz val="8"/>
      <color rgb="FF000000"/>
      <name val="Arial"/>
      <family val="2"/>
    </font>
    <font>
      <sz val="8"/>
      <name val="Times New Roman"/>
      <family val="1"/>
    </font>
    <font>
      <b/>
      <sz val="8"/>
      <color rgb="FF000000"/>
      <name val="Arial"/>
      <family val="2"/>
    </font>
    <font>
      <b/>
      <sz val="8"/>
      <color rgb="FF0000CC"/>
      <name val="Arial"/>
      <family val="2"/>
    </font>
    <font>
      <i/>
      <sz val="8"/>
      <name val="Arial"/>
      <family val="2"/>
    </font>
    <font>
      <b/>
      <sz val="11"/>
      <color rgb="FF0000CC"/>
      <name val="Arial"/>
      <family val="2"/>
    </font>
    <font>
      <b/>
      <sz val="10"/>
      <color rgb="FFFFFFFF"/>
      <name val="Arial"/>
      <family val="2"/>
    </font>
    <font>
      <b/>
      <i/>
      <sz val="8"/>
      <name val="Arial"/>
      <family val="2"/>
    </font>
    <font>
      <b/>
      <sz val="11"/>
      <color rgb="FFFFFFFF"/>
      <name val="Arial"/>
      <family val="2"/>
    </font>
    <font>
      <b/>
      <sz val="18"/>
      <color theme="3"/>
      <name val="Cambria"/>
      <family val="2"/>
      <scheme val="maj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sz val="11"/>
      <color theme="1"/>
      <name val="Calibri"/>
      <family val="2"/>
      <scheme val="minor"/>
    </font>
    <font>
      <sz val="11"/>
      <color rgb="FFFF0000"/>
      <name val="Calibri"/>
      <family val="2"/>
      <scheme val="minor"/>
    </font>
    <font>
      <b/>
      <sz val="11"/>
      <name val="Arial"/>
      <family val="2"/>
    </font>
    <font>
      <u/>
      <sz val="8"/>
      <color rgb="FF008080"/>
      <name val="Arial"/>
      <family val="2"/>
    </font>
    <font>
      <sz val="9"/>
      <name val="Arial"/>
      <family val="2"/>
    </font>
    <font>
      <sz val="12"/>
      <color indexed="8"/>
      <name val="CGTimes"/>
      <family val="2"/>
    </font>
    <font>
      <sz val="12"/>
      <color indexed="9"/>
      <name val="CGTimes"/>
      <family val="2"/>
    </font>
    <font>
      <sz val="12"/>
      <color indexed="20"/>
      <name val="CGTimes"/>
      <family val="2"/>
    </font>
    <font>
      <b/>
      <sz val="12"/>
      <color indexed="52"/>
      <name val="CGTimes"/>
      <family val="2"/>
    </font>
    <font>
      <b/>
      <sz val="12"/>
      <color indexed="9"/>
      <name val="CGTimes"/>
      <family val="2"/>
    </font>
    <font>
      <i/>
      <sz val="12"/>
      <color indexed="23"/>
      <name val="CGTimes"/>
      <family val="2"/>
    </font>
    <font>
      <sz val="12"/>
      <color indexed="17"/>
      <name val="CGTimes"/>
      <family val="2"/>
    </font>
    <font>
      <b/>
      <sz val="15"/>
      <color indexed="56"/>
      <name val="CGTimes"/>
      <family val="2"/>
    </font>
    <font>
      <b/>
      <sz val="13"/>
      <color indexed="56"/>
      <name val="CGTimes"/>
      <family val="2"/>
    </font>
    <font>
      <b/>
      <sz val="11"/>
      <color indexed="56"/>
      <name val="CGTimes"/>
      <family val="2"/>
    </font>
    <font>
      <sz val="12"/>
      <color indexed="62"/>
      <name val="CGTimes"/>
      <family val="2"/>
    </font>
    <font>
      <sz val="12"/>
      <color indexed="52"/>
      <name val="CGTimes"/>
      <family val="2"/>
    </font>
    <font>
      <sz val="12"/>
      <color indexed="60"/>
      <name val="CGTimes"/>
      <family val="2"/>
    </font>
    <font>
      <b/>
      <sz val="12"/>
      <color indexed="63"/>
      <name val="CGTimes"/>
      <family val="2"/>
    </font>
    <font>
      <b/>
      <sz val="18"/>
      <color indexed="56"/>
      <name val="Cambria"/>
      <family val="2"/>
    </font>
    <font>
      <b/>
      <sz val="12"/>
      <color indexed="8"/>
      <name val="CGTimes"/>
      <family val="2"/>
    </font>
    <font>
      <sz val="12"/>
      <color indexed="10"/>
      <name val="CGTimes"/>
      <family val="2"/>
    </font>
    <font>
      <sz val="10"/>
      <name val="Times New Roman"/>
      <family val="1"/>
    </font>
    <font>
      <sz val="11"/>
      <color rgb="FFFFFFFF"/>
      <name val="Arial"/>
      <family val="2"/>
    </font>
    <font>
      <b/>
      <sz val="11"/>
      <color theme="0"/>
      <name val="Arial"/>
      <family val="2"/>
    </font>
    <font>
      <b/>
      <vertAlign val="superscript"/>
      <sz val="8"/>
      <color rgb="FF000000"/>
      <name val="Arial"/>
      <family val="2"/>
    </font>
    <font>
      <vertAlign val="superscript"/>
      <sz val="8"/>
      <color rgb="FF000000"/>
      <name val="Arial"/>
      <family val="2"/>
    </font>
    <font>
      <vertAlign val="superscript"/>
      <sz val="9"/>
      <name val="Arial"/>
      <family val="2"/>
    </font>
    <font>
      <b/>
      <vertAlign val="superscript"/>
      <sz val="11"/>
      <color indexed="9"/>
      <name val="Arial"/>
      <family val="2"/>
    </font>
    <font>
      <i/>
      <sz val="9"/>
      <name val="Arial"/>
      <family val="2"/>
    </font>
    <font>
      <sz val="10"/>
      <color rgb="FFFF0000"/>
      <name val="Arial"/>
      <family val="2"/>
    </font>
    <font>
      <sz val="10"/>
      <color theme="0"/>
      <name val="Arial"/>
      <family val="2"/>
    </font>
    <font>
      <b/>
      <sz val="9"/>
      <name val="Arial"/>
      <family val="2"/>
    </font>
    <font>
      <sz val="9"/>
      <color rgb="FF000000"/>
      <name val="Arial"/>
      <family val="2"/>
    </font>
    <font>
      <b/>
      <i/>
      <sz val="9"/>
      <name val="Arial"/>
      <family val="2"/>
    </font>
    <font>
      <b/>
      <i/>
      <sz val="9"/>
      <color rgb="FF000000"/>
      <name val="Arial"/>
      <family val="2"/>
    </font>
    <font>
      <i/>
      <sz val="9"/>
      <color rgb="FF000000"/>
      <name val="Arial"/>
      <family val="2"/>
    </font>
    <font>
      <b/>
      <sz val="9"/>
      <color rgb="FF000000"/>
      <name val="Arial"/>
      <family val="2"/>
    </font>
    <font>
      <b/>
      <vertAlign val="superscript"/>
      <sz val="9"/>
      <name val="Arial"/>
      <family val="2"/>
    </font>
  </fonts>
  <fills count="63">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6"/>
        <bgColor indexed="64"/>
      </patternFill>
    </fill>
    <fill>
      <patternFill patternType="solid">
        <fgColor rgb="FFFFFFFF"/>
        <bgColor indexed="64"/>
      </patternFill>
    </fill>
    <fill>
      <patternFill patternType="solid">
        <fgColor rgb="FF00446A"/>
        <bgColor indexed="64"/>
      </patternFill>
    </fill>
    <fill>
      <patternFill patternType="solid">
        <fgColor rgb="FFB4C4D5"/>
        <bgColor indexed="64"/>
      </patternFill>
    </fill>
    <fill>
      <patternFill patternType="solid">
        <fgColor rgb="FF1F497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3366"/>
        <bgColor indexed="64"/>
      </patternFill>
    </fill>
  </fills>
  <borders count="59">
    <border>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style="medium">
        <color indexed="8"/>
      </top>
      <bottom/>
      <diagonal/>
    </border>
    <border>
      <left style="medium">
        <color indexed="8"/>
      </left>
      <right style="medium">
        <color indexed="8"/>
      </right>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
      <left style="medium">
        <color indexed="8"/>
      </left>
      <right/>
      <top/>
      <bottom style="medium">
        <color indexed="64"/>
      </bottom>
      <diagonal/>
    </border>
    <border>
      <left style="medium">
        <color indexed="8"/>
      </left>
      <right style="medium">
        <color indexed="8"/>
      </right>
      <top/>
      <bottom/>
      <diagonal/>
    </border>
    <border>
      <left/>
      <right style="medium">
        <color indexed="8"/>
      </right>
      <top/>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indexed="64"/>
      </right>
      <top/>
      <bottom/>
      <diagonal/>
    </border>
  </borders>
  <cellStyleXfs count="115">
    <xf numFmtId="0" fontId="0" fillId="0" borderId="0"/>
    <xf numFmtId="43" fontId="6" fillId="0" borderId="0" applyFont="0" applyFill="0" applyBorder="0" applyAlignment="0" applyProtection="0"/>
    <xf numFmtId="0" fontId="17" fillId="0" borderId="0" applyNumberFormat="0" applyFill="0" applyBorder="0" applyAlignment="0" applyProtection="0">
      <alignment vertical="top"/>
      <protection locked="0"/>
    </xf>
    <xf numFmtId="0" fontId="30" fillId="0" borderId="0"/>
    <xf numFmtId="9" fontId="6" fillId="0" borderId="0" applyFont="0" applyFill="0" applyBorder="0" applyAlignment="0" applyProtection="0"/>
    <xf numFmtId="0" fontId="6" fillId="0" borderId="0"/>
    <xf numFmtId="0" fontId="5" fillId="0" borderId="0"/>
    <xf numFmtId="0" fontId="4" fillId="0" borderId="0"/>
    <xf numFmtId="0" fontId="3" fillId="0" borderId="0"/>
    <xf numFmtId="0" fontId="41" fillId="0" borderId="0" applyNumberFormat="0" applyFill="0" applyBorder="0" applyAlignment="0" applyProtection="0"/>
    <xf numFmtId="0" fontId="6" fillId="0" borderId="0"/>
    <xf numFmtId="0" fontId="42" fillId="17" borderId="0" applyNumberFormat="0" applyBorder="0" applyAlignment="0" applyProtection="0"/>
    <xf numFmtId="0" fontId="42" fillId="21" borderId="0" applyNumberFormat="0" applyBorder="0" applyAlignment="0" applyProtection="0"/>
    <xf numFmtId="0" fontId="42" fillId="25" borderId="0" applyNumberFormat="0" applyBorder="0" applyAlignment="0" applyProtection="0"/>
    <xf numFmtId="0" fontId="42" fillId="29" borderId="0" applyNumberFormat="0" applyBorder="0" applyAlignment="0" applyProtection="0"/>
    <xf numFmtId="0" fontId="42" fillId="33" borderId="0" applyNumberFormat="0" applyBorder="0" applyAlignment="0" applyProtection="0"/>
    <xf numFmtId="0" fontId="42" fillId="37" borderId="0" applyNumberFormat="0" applyBorder="0" applyAlignment="0" applyProtection="0"/>
    <xf numFmtId="0" fontId="42" fillId="18" borderId="0" applyNumberFormat="0" applyBorder="0" applyAlignment="0" applyProtection="0"/>
    <xf numFmtId="0" fontId="42" fillId="22" borderId="0" applyNumberFormat="0" applyBorder="0" applyAlignment="0" applyProtection="0"/>
    <xf numFmtId="0" fontId="42" fillId="26" borderId="0" applyNumberFormat="0" applyBorder="0" applyAlignment="0" applyProtection="0"/>
    <xf numFmtId="0" fontId="42" fillId="30" borderId="0" applyNumberFormat="0" applyBorder="0" applyAlignment="0" applyProtection="0"/>
    <xf numFmtId="0" fontId="42" fillId="34" borderId="0" applyNumberFormat="0" applyBorder="0" applyAlignment="0" applyProtection="0"/>
    <xf numFmtId="0" fontId="42" fillId="38" borderId="0" applyNumberFormat="0" applyBorder="0" applyAlignment="0" applyProtection="0"/>
    <xf numFmtId="0" fontId="43" fillId="19"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31" borderId="0" applyNumberFormat="0" applyBorder="0" applyAlignment="0" applyProtection="0"/>
    <xf numFmtId="0" fontId="43" fillId="35" borderId="0" applyNumberFormat="0" applyBorder="0" applyAlignment="0" applyProtection="0"/>
    <xf numFmtId="0" fontId="43" fillId="39" borderId="0" applyNumberFormat="0" applyBorder="0" applyAlignment="0" applyProtection="0"/>
    <xf numFmtId="0" fontId="43" fillId="16" borderId="0" applyNumberFormat="0" applyBorder="0" applyAlignment="0" applyProtection="0"/>
    <xf numFmtId="0" fontId="43" fillId="20" borderId="0" applyNumberFormat="0" applyBorder="0" applyAlignment="0" applyProtection="0"/>
    <xf numFmtId="0" fontId="43" fillId="24" borderId="0" applyNumberFormat="0" applyBorder="0" applyAlignment="0" applyProtection="0"/>
    <xf numFmtId="0" fontId="43" fillId="28" borderId="0" applyNumberFormat="0" applyBorder="0" applyAlignment="0" applyProtection="0"/>
    <xf numFmtId="0" fontId="43" fillId="32" borderId="0" applyNumberFormat="0" applyBorder="0" applyAlignment="0" applyProtection="0"/>
    <xf numFmtId="0" fontId="43" fillId="36" borderId="0" applyNumberFormat="0" applyBorder="0" applyAlignment="0" applyProtection="0"/>
    <xf numFmtId="0" fontId="44" fillId="10" borderId="0" applyNumberFormat="0" applyBorder="0" applyAlignment="0" applyProtection="0"/>
    <xf numFmtId="0" fontId="45" fillId="13" borderId="30" applyNumberFormat="0" applyAlignment="0" applyProtection="0"/>
    <xf numFmtId="0" fontId="46" fillId="14" borderId="33" applyNumberFormat="0" applyAlignment="0" applyProtection="0"/>
    <xf numFmtId="0" fontId="47" fillId="0" borderId="0" applyNumberFormat="0" applyFill="0" applyBorder="0" applyAlignment="0" applyProtection="0"/>
    <xf numFmtId="0" fontId="48" fillId="9" borderId="0" applyNumberFormat="0" applyBorder="0" applyAlignment="0" applyProtection="0"/>
    <xf numFmtId="0" fontId="49" fillId="0" borderId="27" applyNumberFormat="0" applyFill="0" applyAlignment="0" applyProtection="0"/>
    <xf numFmtId="0" fontId="50" fillId="0" borderId="28" applyNumberFormat="0" applyFill="0" applyAlignment="0" applyProtection="0"/>
    <xf numFmtId="0" fontId="51" fillId="0" borderId="29" applyNumberFormat="0" applyFill="0" applyAlignment="0" applyProtection="0"/>
    <xf numFmtId="0" fontId="51" fillId="0" borderId="0" applyNumberFormat="0" applyFill="0" applyBorder="0" applyAlignment="0" applyProtection="0"/>
    <xf numFmtId="0" fontId="52" fillId="0" borderId="0" applyNumberFormat="0" applyFill="0" applyBorder="0" applyAlignment="0" applyProtection="0">
      <alignment vertical="top"/>
      <protection locked="0"/>
    </xf>
    <xf numFmtId="0" fontId="53" fillId="12" borderId="30" applyNumberFormat="0" applyAlignment="0" applyProtection="0"/>
    <xf numFmtId="0" fontId="54" fillId="0" borderId="32" applyNumberFormat="0" applyFill="0" applyAlignment="0" applyProtection="0"/>
    <xf numFmtId="0" fontId="55" fillId="11" borderId="0" applyNumberFormat="0" applyBorder="0" applyAlignment="0" applyProtection="0"/>
    <xf numFmtId="0" fontId="6" fillId="0" borderId="0"/>
    <xf numFmtId="0" fontId="6" fillId="0" borderId="0"/>
    <xf numFmtId="0" fontId="56" fillId="0" borderId="0"/>
    <xf numFmtId="0" fontId="42" fillId="0" borderId="0"/>
    <xf numFmtId="0" fontId="6" fillId="0" borderId="0"/>
    <xf numFmtId="0" fontId="42" fillId="15" borderId="34" applyNumberFormat="0" applyFont="0" applyAlignment="0" applyProtection="0"/>
    <xf numFmtId="0" fontId="57" fillId="13" borderId="31" applyNumberFormat="0" applyAlignment="0" applyProtection="0"/>
    <xf numFmtId="0" fontId="58" fillId="0" borderId="35" applyNumberFormat="0" applyFill="0" applyAlignment="0" applyProtection="0"/>
    <xf numFmtId="0" fontId="59" fillId="0" borderId="0" applyNumberFormat="0" applyFill="0" applyBorder="0" applyAlignment="0" applyProtection="0"/>
    <xf numFmtId="0" fontId="2" fillId="0" borderId="0"/>
    <xf numFmtId="0" fontId="1" fillId="0" borderId="0"/>
    <xf numFmtId="9" fontId="1" fillId="0" borderId="0" applyFont="0" applyFill="0" applyBorder="0" applyAlignment="0" applyProtection="0"/>
    <xf numFmtId="0" fontId="6" fillId="0" borderId="0"/>
    <xf numFmtId="0" fontId="63" fillId="40" borderId="0" applyNumberFormat="0" applyBorder="0" applyAlignment="0" applyProtection="0"/>
    <xf numFmtId="0" fontId="63" fillId="41" borderId="0" applyNumberFormat="0" applyBorder="0" applyAlignment="0" applyProtection="0"/>
    <xf numFmtId="0" fontId="63" fillId="42" borderId="0" applyNumberFormat="0" applyBorder="0" applyAlignment="0" applyProtection="0"/>
    <xf numFmtId="0" fontId="63" fillId="43" borderId="0" applyNumberFormat="0" applyBorder="0" applyAlignment="0" applyProtection="0"/>
    <xf numFmtId="0" fontId="63" fillId="44" borderId="0" applyNumberFormat="0" applyBorder="0" applyAlignment="0" applyProtection="0"/>
    <xf numFmtId="0" fontId="63" fillId="45" borderId="0" applyNumberFormat="0" applyBorder="0" applyAlignment="0" applyProtection="0"/>
    <xf numFmtId="0" fontId="63" fillId="46" borderId="0" applyNumberFormat="0" applyBorder="0" applyAlignment="0" applyProtection="0"/>
    <xf numFmtId="0" fontId="63" fillId="47" borderId="0" applyNumberFormat="0" applyBorder="0" applyAlignment="0" applyProtection="0"/>
    <xf numFmtId="0" fontId="63" fillId="48" borderId="0" applyNumberFormat="0" applyBorder="0" applyAlignment="0" applyProtection="0"/>
    <xf numFmtId="0" fontId="63" fillId="43" borderId="0" applyNumberFormat="0" applyBorder="0" applyAlignment="0" applyProtection="0"/>
    <xf numFmtId="0" fontId="63" fillId="46" borderId="0" applyNumberFormat="0" applyBorder="0" applyAlignment="0" applyProtection="0"/>
    <xf numFmtId="0" fontId="63" fillId="49" borderId="0" applyNumberFormat="0" applyBorder="0" applyAlignment="0" applyProtection="0"/>
    <xf numFmtId="0" fontId="64" fillId="50" borderId="0" applyNumberFormat="0" applyBorder="0" applyAlignment="0" applyProtection="0"/>
    <xf numFmtId="0" fontId="64" fillId="47" borderId="0" applyNumberFormat="0" applyBorder="0" applyAlignment="0" applyProtection="0"/>
    <xf numFmtId="0" fontId="64" fillId="48" borderId="0" applyNumberFormat="0" applyBorder="0" applyAlignment="0" applyProtection="0"/>
    <xf numFmtId="0" fontId="64" fillId="51" borderId="0" applyNumberFormat="0" applyBorder="0" applyAlignment="0" applyProtection="0"/>
    <xf numFmtId="0" fontId="64" fillId="52" borderId="0" applyNumberFormat="0" applyBorder="0" applyAlignment="0" applyProtection="0"/>
    <xf numFmtId="0" fontId="64" fillId="53" borderId="0" applyNumberFormat="0" applyBorder="0" applyAlignment="0" applyProtection="0"/>
    <xf numFmtId="0" fontId="64" fillId="54" borderId="0" applyNumberFormat="0" applyBorder="0" applyAlignment="0" applyProtection="0"/>
    <xf numFmtId="0" fontId="64" fillId="55" borderId="0" applyNumberFormat="0" applyBorder="0" applyAlignment="0" applyProtection="0"/>
    <xf numFmtId="0" fontId="64" fillId="56" borderId="0" applyNumberFormat="0" applyBorder="0" applyAlignment="0" applyProtection="0"/>
    <xf numFmtId="0" fontId="64" fillId="51" borderId="0" applyNumberFormat="0" applyBorder="0" applyAlignment="0" applyProtection="0"/>
    <xf numFmtId="0" fontId="64" fillId="52" borderId="0" applyNumberFormat="0" applyBorder="0" applyAlignment="0" applyProtection="0"/>
    <xf numFmtId="0" fontId="64" fillId="57" borderId="0" applyNumberFormat="0" applyBorder="0" applyAlignment="0" applyProtection="0"/>
    <xf numFmtId="0" fontId="65" fillId="41" borderId="0" applyNumberFormat="0" applyBorder="0" applyAlignment="0" applyProtection="0"/>
    <xf numFmtId="0" fontId="66" fillId="58" borderId="36" applyNumberFormat="0" applyAlignment="0" applyProtection="0"/>
    <xf numFmtId="0" fontId="67" fillId="59" borderId="37" applyNumberFormat="0" applyAlignment="0" applyProtection="0"/>
    <xf numFmtId="43" fontId="6" fillId="0" borderId="0" applyFont="0" applyFill="0" applyBorder="0" applyAlignment="0" applyProtection="0"/>
    <xf numFmtId="0" fontId="68" fillId="0" borderId="0" applyNumberFormat="0" applyFill="0" applyBorder="0" applyAlignment="0" applyProtection="0"/>
    <xf numFmtId="0" fontId="69" fillId="42" borderId="0" applyNumberFormat="0" applyBorder="0" applyAlignment="0" applyProtection="0"/>
    <xf numFmtId="0" fontId="70" fillId="0" borderId="38" applyNumberFormat="0" applyFill="0" applyAlignment="0" applyProtection="0"/>
    <xf numFmtId="0" fontId="71" fillId="0" borderId="39" applyNumberFormat="0" applyFill="0" applyAlignment="0" applyProtection="0"/>
    <xf numFmtId="0" fontId="72" fillId="0" borderId="40" applyNumberFormat="0" applyFill="0" applyAlignment="0" applyProtection="0"/>
    <xf numFmtId="0" fontId="72" fillId="0" borderId="0" applyNumberFormat="0" applyFill="0" applyBorder="0" applyAlignment="0" applyProtection="0"/>
    <xf numFmtId="0" fontId="73" fillId="45" borderId="36" applyNumberFormat="0" applyAlignment="0" applyProtection="0"/>
    <xf numFmtId="0" fontId="74" fillId="0" borderId="41" applyNumberFormat="0" applyFill="0" applyAlignment="0" applyProtection="0"/>
    <xf numFmtId="0" fontId="75" fillId="60" borderId="0" applyNumberFormat="0" applyBorder="0" applyAlignment="0" applyProtection="0"/>
    <xf numFmtId="0" fontId="1" fillId="0" borderId="0"/>
    <xf numFmtId="0" fontId="63" fillId="61" borderId="42" applyNumberFormat="0" applyFont="0" applyAlignment="0" applyProtection="0"/>
    <xf numFmtId="0" fontId="76" fillId="58" borderId="43" applyNumberFormat="0" applyAlignment="0" applyProtection="0"/>
    <xf numFmtId="9" fontId="6" fillId="0" borderId="0" applyFont="0" applyFill="0" applyBorder="0" applyAlignment="0" applyProtection="0"/>
    <xf numFmtId="0" fontId="77" fillId="0" borderId="0" applyNumberFormat="0" applyFill="0" applyBorder="0" applyAlignment="0" applyProtection="0"/>
    <xf numFmtId="0" fontId="78" fillId="0" borderId="44" applyNumberFormat="0" applyFill="0" applyAlignment="0" applyProtection="0"/>
    <xf numFmtId="0" fontId="7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xf numFmtId="0" fontId="41"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42" fillId="0" borderId="0"/>
    <xf numFmtId="0" fontId="1" fillId="0" borderId="0"/>
    <xf numFmtId="0" fontId="6" fillId="0" borderId="0"/>
    <xf numFmtId="0" fontId="6" fillId="0" borderId="0"/>
  </cellStyleXfs>
  <cellXfs count="897">
    <xf numFmtId="0" fontId="0" fillId="0" borderId="0" xfId="0"/>
    <xf numFmtId="0" fontId="8" fillId="0" borderId="1" xfId="0" applyFont="1" applyBorder="1" applyAlignment="1">
      <alignment horizontal="left" wrapText="1"/>
    </xf>
    <xf numFmtId="0" fontId="9" fillId="0" borderId="2" xfId="0" applyFont="1" applyBorder="1" applyAlignment="1">
      <alignment horizontal="right" wrapText="1"/>
    </xf>
    <xf numFmtId="0" fontId="9" fillId="0" borderId="3" xfId="0" applyFont="1" applyBorder="1" applyAlignment="1">
      <alignment horizontal="right" wrapText="1"/>
    </xf>
    <xf numFmtId="0" fontId="8" fillId="0" borderId="4" xfId="0" applyFont="1" applyBorder="1" applyAlignment="1">
      <alignment horizontal="left" wrapText="1"/>
    </xf>
    <xf numFmtId="3" fontId="8" fillId="0" borderId="5" xfId="0" applyNumberFormat="1" applyFont="1" applyBorder="1" applyAlignment="1">
      <alignment horizontal="right" wrapText="1"/>
    </xf>
    <xf numFmtId="3" fontId="8" fillId="0" borderId="2" xfId="0" applyNumberFormat="1" applyFont="1" applyBorder="1" applyAlignment="1">
      <alignment horizontal="right" wrapText="1"/>
    </xf>
    <xf numFmtId="3" fontId="8" fillId="0" borderId="3" xfId="0" applyNumberFormat="1" applyFont="1" applyBorder="1" applyAlignment="1">
      <alignment horizontal="right" wrapText="1"/>
    </xf>
    <xf numFmtId="0" fontId="8" fillId="0" borderId="0" xfId="0" applyFont="1" applyAlignment="1">
      <alignment horizontal="right" wrapText="1"/>
    </xf>
    <xf numFmtId="0" fontId="8" fillId="0" borderId="5" xfId="0" applyFont="1" applyBorder="1" applyAlignment="1">
      <alignment horizontal="right" wrapText="1"/>
    </xf>
    <xf numFmtId="0" fontId="9" fillId="2" borderId="1" xfId="0" applyFont="1" applyFill="1" applyBorder="1" applyAlignment="1">
      <alignment horizontal="left" wrapText="1"/>
    </xf>
    <xf numFmtId="0" fontId="9" fillId="2" borderId="3" xfId="0" applyFont="1" applyFill="1" applyBorder="1" applyAlignment="1">
      <alignment horizontal="right" wrapText="1"/>
    </xf>
    <xf numFmtId="0" fontId="10" fillId="0" borderId="4" xfId="0" applyFont="1" applyBorder="1" applyAlignment="1">
      <alignment horizontal="left" wrapText="1"/>
    </xf>
    <xf numFmtId="0" fontId="8" fillId="0" borderId="4" xfId="0" applyFont="1" applyBorder="1" applyAlignment="1">
      <alignment horizontal="left" wrapText="1" indent="2"/>
    </xf>
    <xf numFmtId="0" fontId="9" fillId="2" borderId="4" xfId="0" applyFont="1" applyFill="1" applyBorder="1" applyAlignment="1">
      <alignment horizontal="left" wrapText="1"/>
    </xf>
    <xf numFmtId="0" fontId="9" fillId="2" borderId="4" xfId="0" applyFont="1" applyFill="1" applyBorder="1" applyAlignment="1">
      <alignment horizontal="left" wrapText="1" indent="2"/>
    </xf>
    <xf numFmtId="3" fontId="9" fillId="2" borderId="0" xfId="0" applyNumberFormat="1" applyFont="1" applyFill="1" applyAlignment="1">
      <alignment horizontal="right" wrapText="1"/>
    </xf>
    <xf numFmtId="3" fontId="9" fillId="2" borderId="5" xfId="0" applyNumberFormat="1" applyFont="1" applyFill="1" applyBorder="1" applyAlignment="1">
      <alignment horizontal="right" wrapText="1"/>
    </xf>
    <xf numFmtId="0" fontId="9" fillId="2" borderId="1" xfId="0" applyFont="1" applyFill="1" applyBorder="1" applyAlignment="1">
      <alignment horizontal="left" wrapText="1" indent="2"/>
    </xf>
    <xf numFmtId="3" fontId="9" fillId="2" borderId="2" xfId="0" applyNumberFormat="1" applyFont="1" applyFill="1" applyBorder="1" applyAlignment="1">
      <alignment horizontal="right" wrapText="1"/>
    </xf>
    <xf numFmtId="0" fontId="9" fillId="2" borderId="0" xfId="0" applyFont="1" applyFill="1" applyAlignment="1">
      <alignment horizontal="right" wrapText="1"/>
    </xf>
    <xf numFmtId="0" fontId="9" fillId="2" borderId="5" xfId="0" applyFont="1" applyFill="1" applyBorder="1" applyAlignment="1">
      <alignment horizontal="right" wrapText="1"/>
    </xf>
    <xf numFmtId="0" fontId="9" fillId="0" borderId="5" xfId="0" applyFont="1" applyBorder="1" applyAlignment="1">
      <alignment horizontal="right" wrapText="1"/>
    </xf>
    <xf numFmtId="0" fontId="8" fillId="0" borderId="4" xfId="0" applyFont="1" applyBorder="1" applyAlignment="1">
      <alignment horizontal="left" vertical="top" wrapText="1"/>
    </xf>
    <xf numFmtId="0" fontId="8" fillId="0" borderId="1" xfId="0" applyFont="1" applyBorder="1" applyAlignment="1">
      <alignment horizontal="left" vertical="top" wrapText="1"/>
    </xf>
    <xf numFmtId="0" fontId="9" fillId="0" borderId="4" xfId="0" applyFont="1" applyBorder="1" applyAlignment="1">
      <alignment horizontal="left" wrapText="1"/>
    </xf>
    <xf numFmtId="0" fontId="10" fillId="0" borderId="6" xfId="0" applyFont="1" applyBorder="1" applyAlignment="1">
      <alignment horizontal="left" wrapText="1"/>
    </xf>
    <xf numFmtId="0" fontId="8" fillId="0" borderId="7" xfId="0" applyFont="1" applyBorder="1" applyAlignment="1">
      <alignment horizontal="right" wrapText="1"/>
    </xf>
    <xf numFmtId="0" fontId="8" fillId="0" borderId="8" xfId="0" applyFont="1" applyBorder="1" applyAlignment="1">
      <alignment horizontal="right" wrapText="1"/>
    </xf>
    <xf numFmtId="0" fontId="12" fillId="0" borderId="4" xfId="0" applyFont="1" applyBorder="1" applyAlignment="1">
      <alignment horizontal="left" wrapText="1" indent="1"/>
    </xf>
    <xf numFmtId="0" fontId="12" fillId="0" borderId="1" xfId="0" applyFont="1" applyBorder="1" applyAlignment="1">
      <alignment horizontal="left" wrapText="1" indent="1"/>
    </xf>
    <xf numFmtId="0" fontId="8" fillId="0" borderId="1" xfId="0" applyFont="1" applyBorder="1" applyAlignment="1">
      <alignment horizontal="left" wrapText="1" indent="2"/>
    </xf>
    <xf numFmtId="0" fontId="9" fillId="0" borderId="5" xfId="0" applyFont="1" applyBorder="1" applyAlignment="1">
      <alignment horizontal="center" wrapText="1"/>
    </xf>
    <xf numFmtId="0" fontId="9" fillId="2" borderId="4" xfId="0" applyFont="1" applyFill="1" applyBorder="1" applyAlignment="1">
      <alignment horizontal="left" wrapText="1" indent="4"/>
    </xf>
    <xf numFmtId="0" fontId="9" fillId="2" borderId="1" xfId="0" applyFont="1" applyFill="1" applyBorder="1" applyAlignment="1">
      <alignment horizontal="left" wrapText="1" indent="4"/>
    </xf>
    <xf numFmtId="0" fontId="9" fillId="0" borderId="9" xfId="0" applyFont="1" applyBorder="1" applyAlignment="1">
      <alignment horizontal="right" wrapText="1"/>
    </xf>
    <xf numFmtId="0" fontId="9" fillId="0" borderId="10" xfId="0" applyFont="1" applyBorder="1" applyAlignment="1">
      <alignment horizontal="right" wrapText="1"/>
    </xf>
    <xf numFmtId="0" fontId="8" fillId="3" borderId="4" xfId="0" applyFont="1" applyFill="1" applyBorder="1" applyAlignment="1">
      <alignment horizontal="left" wrapText="1"/>
    </xf>
    <xf numFmtId="0" fontId="8" fillId="3" borderId="4" xfId="0" applyFont="1" applyFill="1" applyBorder="1" applyAlignment="1">
      <alignment horizontal="left" wrapText="1" indent="2"/>
    </xf>
    <xf numFmtId="0" fontId="8" fillId="3" borderId="1" xfId="0" applyFont="1" applyFill="1" applyBorder="1" applyAlignment="1">
      <alignment horizontal="left" wrapText="1" indent="2"/>
    </xf>
    <xf numFmtId="0" fontId="8" fillId="0" borderId="12" xfId="0" applyFont="1" applyBorder="1" applyAlignment="1">
      <alignment horizontal="left" wrapText="1"/>
    </xf>
    <xf numFmtId="0" fontId="8" fillId="0" borderId="11" xfId="0" applyFont="1" applyBorder="1" applyAlignment="1">
      <alignment horizontal="left" wrapText="1"/>
    </xf>
    <xf numFmtId="164" fontId="9" fillId="2" borderId="3" xfId="0" applyNumberFormat="1" applyFont="1" applyFill="1" applyBorder="1" applyAlignment="1">
      <alignment horizontal="right" wrapText="1"/>
    </xf>
    <xf numFmtId="164" fontId="8" fillId="0" borderId="5" xfId="0" applyNumberFormat="1" applyFont="1" applyBorder="1" applyAlignment="1">
      <alignment horizontal="right" wrapText="1"/>
    </xf>
    <xf numFmtId="164" fontId="8" fillId="0" borderId="3" xfId="0" applyNumberFormat="1" applyFont="1" applyBorder="1" applyAlignment="1">
      <alignment horizontal="right" wrapText="1"/>
    </xf>
    <xf numFmtId="0" fontId="12" fillId="0" borderId="4" xfId="0" applyFont="1" applyBorder="1" applyAlignment="1">
      <alignment horizontal="left" wrapText="1"/>
    </xf>
    <xf numFmtId="0" fontId="12" fillId="0" borderId="1" xfId="0" applyFont="1" applyBorder="1" applyAlignment="1">
      <alignment horizontal="left" wrapText="1"/>
    </xf>
    <xf numFmtId="0" fontId="13" fillId="2" borderId="1" xfId="0" applyFont="1" applyFill="1" applyBorder="1" applyAlignment="1">
      <alignment horizontal="left" wrapText="1"/>
    </xf>
    <xf numFmtId="164" fontId="8" fillId="0" borderId="2" xfId="0" applyNumberFormat="1" applyFont="1" applyBorder="1" applyAlignment="1">
      <alignment horizontal="right" wrapText="1"/>
    </xf>
    <xf numFmtId="0" fontId="8" fillId="0" borderId="0" xfId="0" applyFont="1" applyBorder="1" applyAlignment="1">
      <alignment horizontal="right" wrapText="1"/>
    </xf>
    <xf numFmtId="3" fontId="8" fillId="0" borderId="12" xfId="0" applyNumberFormat="1" applyFont="1" applyBorder="1" applyAlignment="1">
      <alignment horizontal="right" wrapText="1"/>
    </xf>
    <xf numFmtId="3" fontId="8" fillId="0" borderId="0" xfId="0" applyNumberFormat="1" applyFont="1" applyBorder="1" applyAlignment="1">
      <alignment horizontal="right" wrapText="1"/>
    </xf>
    <xf numFmtId="0" fontId="13" fillId="0" borderId="4" xfId="0" applyFont="1" applyBorder="1" applyAlignment="1">
      <alignment horizontal="left" wrapText="1"/>
    </xf>
    <xf numFmtId="164" fontId="8" fillId="0" borderId="7" xfId="0" applyNumberFormat="1" applyFont="1" applyBorder="1" applyAlignment="1">
      <alignment horizontal="right" wrapText="1"/>
    </xf>
    <xf numFmtId="164" fontId="8" fillId="0" borderId="8" xfId="0" applyNumberFormat="1" applyFont="1" applyBorder="1" applyAlignment="1">
      <alignment horizontal="right" wrapText="1"/>
    </xf>
    <xf numFmtId="164" fontId="9" fillId="2" borderId="0" xfId="0" applyNumberFormat="1" applyFont="1" applyFill="1" applyAlignment="1">
      <alignment horizontal="right" wrapText="1"/>
    </xf>
    <xf numFmtId="164" fontId="9" fillId="2" borderId="5" xfId="0" applyNumberFormat="1" applyFont="1" applyFill="1" applyBorder="1" applyAlignment="1">
      <alignment horizontal="right" wrapText="1"/>
    </xf>
    <xf numFmtId="0" fontId="17" fillId="0" borderId="0" xfId="2" applyAlignment="1" applyProtection="1"/>
    <xf numFmtId="0" fontId="22" fillId="0" borderId="0" xfId="0" applyFont="1"/>
    <xf numFmtId="0" fontId="23" fillId="0" borderId="0" xfId="0" applyFont="1" applyAlignment="1">
      <alignment horizontal="justify"/>
    </xf>
    <xf numFmtId="0" fontId="24" fillId="0" borderId="0" xfId="0" applyFont="1"/>
    <xf numFmtId="0" fontId="25" fillId="0" borderId="0" xfId="0" applyFont="1"/>
    <xf numFmtId="3" fontId="8" fillId="0" borderId="13" xfId="0" applyNumberFormat="1" applyFont="1" applyBorder="1" applyAlignment="1">
      <alignment horizontal="right" wrapText="1"/>
    </xf>
    <xf numFmtId="3" fontId="8" fillId="0" borderId="7" xfId="0" applyNumberFormat="1" applyFont="1" applyBorder="1" applyAlignment="1">
      <alignment horizontal="right" wrapText="1"/>
    </xf>
    <xf numFmtId="3" fontId="8" fillId="0" borderId="8" xfId="0" applyNumberFormat="1" applyFont="1" applyBorder="1" applyAlignment="1">
      <alignment horizontal="right" wrapText="1"/>
    </xf>
    <xf numFmtId="3" fontId="8" fillId="0" borderId="11" xfId="0" applyNumberFormat="1" applyFont="1" applyBorder="1" applyAlignment="1">
      <alignment horizontal="right" wrapText="1"/>
    </xf>
    <xf numFmtId="0" fontId="9" fillId="0" borderId="0" xfId="0" applyFont="1" applyBorder="1" applyAlignment="1">
      <alignment horizontal="right" wrapText="1"/>
    </xf>
    <xf numFmtId="0" fontId="26" fillId="0" borderId="0" xfId="0" applyFont="1"/>
    <xf numFmtId="164" fontId="8" fillId="0" borderId="0" xfId="0" applyNumberFormat="1" applyFont="1" applyBorder="1" applyAlignment="1">
      <alignment horizontal="right" wrapText="1"/>
    </xf>
    <xf numFmtId="3" fontId="0" fillId="0" borderId="0" xfId="0" applyNumberFormat="1"/>
    <xf numFmtId="0" fontId="8" fillId="0" borderId="13" xfId="0" applyFont="1" applyBorder="1" applyAlignment="1">
      <alignment horizontal="right" wrapText="1"/>
    </xf>
    <xf numFmtId="3" fontId="9" fillId="2" borderId="14" xfId="0" applyNumberFormat="1" applyFont="1" applyFill="1" applyBorder="1" applyAlignment="1">
      <alignment horizontal="right" wrapText="1"/>
    </xf>
    <xf numFmtId="3" fontId="9" fillId="2" borderId="9" xfId="0" applyNumberFormat="1" applyFont="1" applyFill="1" applyBorder="1" applyAlignment="1">
      <alignment horizontal="right" wrapText="1"/>
    </xf>
    <xf numFmtId="3" fontId="9" fillId="2" borderId="10" xfId="0" applyNumberFormat="1" applyFont="1" applyFill="1" applyBorder="1" applyAlignment="1">
      <alignment horizontal="right" wrapText="1"/>
    </xf>
    <xf numFmtId="164" fontId="9" fillId="2" borderId="14" xfId="0" applyNumberFormat="1" applyFont="1" applyFill="1" applyBorder="1" applyAlignment="1">
      <alignment horizontal="right" wrapText="1"/>
    </xf>
    <xf numFmtId="164" fontId="9" fillId="2" borderId="9" xfId="0" applyNumberFormat="1" applyFont="1" applyFill="1" applyBorder="1" applyAlignment="1">
      <alignment horizontal="right" wrapText="1"/>
    </xf>
    <xf numFmtId="164" fontId="9" fillId="2" borderId="10" xfId="0" applyNumberFormat="1" applyFont="1" applyFill="1" applyBorder="1" applyAlignment="1">
      <alignment horizontal="right" wrapText="1"/>
    </xf>
    <xf numFmtId="164" fontId="0" fillId="0" borderId="0" xfId="0" applyNumberFormat="1"/>
    <xf numFmtId="0" fontId="0" fillId="0" borderId="0" xfId="0" applyBorder="1"/>
    <xf numFmtId="1" fontId="0" fillId="0" borderId="0" xfId="0" applyNumberFormat="1"/>
    <xf numFmtId="0" fontId="8" fillId="0" borderId="0" xfId="0" applyFont="1" applyFill="1" applyBorder="1" applyAlignment="1">
      <alignment horizontal="left" wrapText="1"/>
    </xf>
    <xf numFmtId="0" fontId="8" fillId="0" borderId="13" xfId="0" applyFont="1" applyBorder="1" applyAlignment="1">
      <alignment horizontal="left" wrapText="1"/>
    </xf>
    <xf numFmtId="0" fontId="9" fillId="0" borderId="13" xfId="0" applyFont="1" applyBorder="1" applyAlignment="1">
      <alignment horizontal="right" wrapText="1"/>
    </xf>
    <xf numFmtId="0" fontId="9" fillId="0" borderId="7" xfId="0" applyFont="1" applyBorder="1" applyAlignment="1">
      <alignment horizontal="right" wrapText="1"/>
    </xf>
    <xf numFmtId="0" fontId="9" fillId="0" borderId="8" xfId="0" applyFont="1" applyBorder="1" applyAlignment="1">
      <alignment horizontal="right" wrapText="1"/>
    </xf>
    <xf numFmtId="164" fontId="0" fillId="0" borderId="0" xfId="4" applyNumberFormat="1" applyFont="1"/>
    <xf numFmtId="9" fontId="0" fillId="0" borderId="0" xfId="4" applyFont="1"/>
    <xf numFmtId="0" fontId="8" fillId="0" borderId="5" xfId="0" applyFont="1" applyBorder="1" applyAlignment="1">
      <alignment horizontal="right" vertical="center" wrapText="1"/>
    </xf>
    <xf numFmtId="3" fontId="8" fillId="0" borderId="0" xfId="0" applyNumberFormat="1" applyFont="1" applyAlignment="1">
      <alignment horizontal="right" vertical="center" wrapText="1"/>
    </xf>
    <xf numFmtId="3" fontId="8" fillId="0" borderId="5" xfId="0" applyNumberFormat="1" applyFont="1" applyBorder="1" applyAlignment="1">
      <alignment horizontal="right" vertical="center" wrapText="1"/>
    </xf>
    <xf numFmtId="164" fontId="9" fillId="0" borderId="0" xfId="4" applyNumberFormat="1" applyFont="1" applyAlignment="1">
      <alignment horizontal="right" vertical="center" wrapText="1"/>
    </xf>
    <xf numFmtId="164" fontId="9" fillId="0" borderId="5" xfId="4" applyNumberFormat="1" applyFont="1" applyBorder="1" applyAlignment="1">
      <alignment horizontal="right" vertical="center" wrapText="1"/>
    </xf>
    <xf numFmtId="3" fontId="8" fillId="0" borderId="2" xfId="0" applyNumberFormat="1" applyFont="1" applyBorder="1" applyAlignment="1">
      <alignment horizontal="right" vertical="center" wrapText="1"/>
    </xf>
    <xf numFmtId="3" fontId="8" fillId="0" borderId="3" xfId="0" applyNumberFormat="1" applyFont="1" applyBorder="1" applyAlignment="1">
      <alignment horizontal="right" vertical="center" wrapText="1"/>
    </xf>
    <xf numFmtId="3" fontId="9" fillId="2" borderId="2" xfId="0" applyNumberFormat="1" applyFont="1" applyFill="1" applyBorder="1" applyAlignment="1">
      <alignment horizontal="right" vertical="center" wrapText="1"/>
    </xf>
    <xf numFmtId="3" fontId="9" fillId="2" borderId="3" xfId="0" applyNumberFormat="1" applyFont="1" applyFill="1" applyBorder="1" applyAlignment="1">
      <alignment horizontal="right" vertical="center" wrapText="1"/>
    </xf>
    <xf numFmtId="164" fontId="9" fillId="0" borderId="2" xfId="4" applyNumberFormat="1" applyFont="1" applyBorder="1" applyAlignment="1">
      <alignment horizontal="right" vertical="center" wrapText="1"/>
    </xf>
    <xf numFmtId="164" fontId="9" fillId="0" borderId="3" xfId="4" applyNumberFormat="1" applyFont="1" applyBorder="1" applyAlignment="1">
      <alignment horizontal="right" vertical="center" wrapText="1"/>
    </xf>
    <xf numFmtId="164" fontId="9" fillId="2" borderId="2" xfId="4" applyNumberFormat="1" applyFont="1" applyFill="1" applyBorder="1" applyAlignment="1">
      <alignment horizontal="right" vertical="center" wrapText="1"/>
    </xf>
    <xf numFmtId="164" fontId="9" fillId="2" borderId="3" xfId="4" applyNumberFormat="1" applyFont="1" applyFill="1" applyBorder="1" applyAlignment="1">
      <alignment horizontal="right" vertical="center" wrapText="1"/>
    </xf>
    <xf numFmtId="3" fontId="8" fillId="0" borderId="21" xfId="0" applyNumberFormat="1" applyFont="1" applyBorder="1" applyAlignment="1">
      <alignment horizontal="right" vertical="center" wrapText="1"/>
    </xf>
    <xf numFmtId="3" fontId="8" fillId="0" borderId="22" xfId="0" applyNumberFormat="1" applyFont="1" applyBorder="1" applyAlignment="1">
      <alignment horizontal="right" vertical="center" wrapText="1"/>
    </xf>
    <xf numFmtId="0" fontId="8" fillId="0" borderId="1" xfId="0" applyFont="1" applyBorder="1" applyAlignment="1">
      <alignment horizontal="justify" vertical="top" wrapText="1"/>
    </xf>
    <xf numFmtId="0" fontId="12" fillId="0" borderId="11" xfId="0" applyFont="1" applyBorder="1" applyAlignment="1">
      <alignment horizontal="right" wrapText="1"/>
    </xf>
    <xf numFmtId="0" fontId="8" fillId="0" borderId="4" xfId="0" applyFont="1" applyBorder="1" applyAlignment="1">
      <alignment horizontal="justify" vertical="top" wrapText="1"/>
    </xf>
    <xf numFmtId="0" fontId="8" fillId="0" borderId="8" xfId="0" applyFont="1" applyBorder="1" applyAlignment="1">
      <alignment wrapText="1"/>
    </xf>
    <xf numFmtId="0" fontId="12" fillId="0" borderId="2" xfId="0" applyFont="1" applyBorder="1" applyAlignment="1">
      <alignment horizontal="right" wrapText="1"/>
    </xf>
    <xf numFmtId="0" fontId="12" fillId="0" borderId="3" xfId="0" applyFont="1" applyBorder="1" applyAlignment="1">
      <alignment horizontal="right" wrapText="1"/>
    </xf>
    <xf numFmtId="0" fontId="13" fillId="2" borderId="1" xfId="0" applyFont="1" applyFill="1" applyBorder="1" applyAlignment="1">
      <alignment horizontal="justify" wrapText="1"/>
    </xf>
    <xf numFmtId="0" fontId="12" fillId="0" borderId="13" xfId="0" applyFont="1" applyBorder="1" applyAlignment="1">
      <alignment horizontal="right" wrapText="1"/>
    </xf>
    <xf numFmtId="0" fontId="12" fillId="0" borderId="7" xfId="0" applyFont="1" applyBorder="1" applyAlignment="1">
      <alignment horizontal="right" wrapText="1"/>
    </xf>
    <xf numFmtId="0" fontId="12" fillId="0" borderId="8" xfId="0" applyFont="1" applyBorder="1" applyAlignment="1">
      <alignment horizontal="right" wrapText="1"/>
    </xf>
    <xf numFmtId="0" fontId="27" fillId="0" borderId="0" xfId="0" applyFont="1"/>
    <xf numFmtId="0" fontId="6" fillId="0" borderId="0" xfId="0" applyFont="1"/>
    <xf numFmtId="0" fontId="6" fillId="0" borderId="0" xfId="0" applyFont="1" applyFill="1" applyBorder="1"/>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8" fillId="0" borderId="4" xfId="0" applyFont="1" applyBorder="1" applyAlignment="1">
      <alignment horizontal="left" vertical="center" wrapText="1"/>
    </xf>
    <xf numFmtId="0" fontId="8" fillId="0" borderId="0" xfId="0" applyFont="1"/>
    <xf numFmtId="0" fontId="8" fillId="0" borderId="1" xfId="0" applyFont="1" applyBorder="1" applyAlignment="1">
      <alignment horizontal="left" vertical="center" wrapText="1"/>
    </xf>
    <xf numFmtId="0" fontId="9" fillId="7" borderId="1" xfId="0" applyFont="1" applyFill="1" applyBorder="1" applyAlignment="1">
      <alignment horizontal="left" vertical="center" wrapText="1"/>
    </xf>
    <xf numFmtId="0" fontId="33" fillId="0" borderId="0" xfId="0" applyFont="1" applyAlignment="1">
      <alignment horizontal="justify" vertical="center"/>
    </xf>
    <xf numFmtId="3" fontId="32" fillId="0" borderId="0" xfId="0" applyNumberFormat="1" applyFont="1" applyAlignment="1">
      <alignment horizontal="right" vertical="center" wrapText="1"/>
    </xf>
    <xf numFmtId="3" fontId="34" fillId="7" borderId="2" xfId="0" applyNumberFormat="1" applyFont="1" applyFill="1" applyBorder="1" applyAlignment="1">
      <alignment horizontal="right" vertical="center" wrapText="1"/>
    </xf>
    <xf numFmtId="3" fontId="32" fillId="0" borderId="2" xfId="0" applyNumberFormat="1" applyFont="1" applyBorder="1" applyAlignment="1">
      <alignment horizontal="right" vertical="center" wrapText="1"/>
    </xf>
    <xf numFmtId="3" fontId="8" fillId="0" borderId="0" xfId="0" applyNumberFormat="1" applyFont="1" applyBorder="1" applyAlignment="1">
      <alignment horizontal="right" vertical="center" wrapText="1"/>
    </xf>
    <xf numFmtId="0" fontId="8" fillId="0" borderId="6" xfId="0" applyFont="1" applyBorder="1" applyAlignment="1">
      <alignment horizontal="left" vertical="center" wrapText="1"/>
    </xf>
    <xf numFmtId="3" fontId="8" fillId="0" borderId="7" xfId="0" applyNumberFormat="1" applyFont="1" applyBorder="1" applyAlignment="1">
      <alignment horizontal="right" vertical="center" wrapText="1"/>
    </xf>
    <xf numFmtId="164" fontId="8" fillId="0" borderId="2" xfId="0" applyNumberFormat="1" applyFont="1" applyBorder="1" applyAlignment="1">
      <alignment horizontal="right" vertical="center" wrapText="1"/>
    </xf>
    <xf numFmtId="0" fontId="8" fillId="0" borderId="4" xfId="0" applyFont="1" applyBorder="1" applyAlignment="1">
      <alignment horizontal="left" wrapText="1"/>
    </xf>
    <xf numFmtId="0" fontId="9" fillId="0" borderId="8" xfId="0" applyFont="1" applyBorder="1" applyAlignment="1">
      <alignment horizontal="right" wrapText="1"/>
    </xf>
    <xf numFmtId="3" fontId="8" fillId="0" borderId="5" xfId="0" applyNumberFormat="1" applyFont="1" applyFill="1" applyBorder="1" applyAlignment="1">
      <alignment horizontal="right" wrapText="1"/>
    </xf>
    <xf numFmtId="3" fontId="8" fillId="0" borderId="2" xfId="0" applyNumberFormat="1" applyFont="1" applyFill="1" applyBorder="1" applyAlignment="1">
      <alignment horizontal="right" wrapText="1"/>
    </xf>
    <xf numFmtId="3" fontId="8" fillId="0" borderId="3" xfId="0" applyNumberFormat="1" applyFont="1" applyFill="1" applyBorder="1" applyAlignment="1">
      <alignment horizontal="right" wrapText="1"/>
    </xf>
    <xf numFmtId="0" fontId="13" fillId="0" borderId="1" xfId="0" applyFont="1" applyBorder="1" applyAlignment="1">
      <alignment horizontal="left" wrapText="1"/>
    </xf>
    <xf numFmtId="0" fontId="8" fillId="0" borderId="6" xfId="0" applyFont="1" applyBorder="1" applyAlignment="1">
      <alignment horizontal="left" wrapText="1"/>
    </xf>
    <xf numFmtId="0" fontId="9" fillId="0" borderId="4" xfId="0" applyFont="1" applyBorder="1" applyAlignment="1">
      <alignment horizontal="left" vertical="center" wrapText="1"/>
    </xf>
    <xf numFmtId="0" fontId="32" fillId="0" borderId="0" xfId="0" applyFont="1" applyAlignment="1">
      <alignment horizontal="right" vertical="center" wrapText="1"/>
    </xf>
    <xf numFmtId="0" fontId="34" fillId="0" borderId="2" xfId="0" applyFont="1" applyBorder="1" applyAlignment="1">
      <alignment horizontal="right" vertical="center" wrapText="1"/>
    </xf>
    <xf numFmtId="0" fontId="34" fillId="0" borderId="3" xfId="0" applyFont="1" applyBorder="1" applyAlignment="1">
      <alignment horizontal="right" vertical="center" wrapText="1"/>
    </xf>
    <xf numFmtId="0" fontId="34" fillId="7" borderId="2" xfId="0" applyFont="1" applyFill="1" applyBorder="1" applyAlignment="1">
      <alignment horizontal="right" vertical="center" wrapText="1"/>
    </xf>
    <xf numFmtId="0" fontId="34" fillId="7" borderId="3" xfId="0" applyFont="1" applyFill="1" applyBorder="1" applyAlignment="1">
      <alignment horizontal="right" vertical="center" wrapText="1"/>
    </xf>
    <xf numFmtId="0" fontId="32" fillId="0" borderId="2" xfId="0" applyFont="1" applyBorder="1" applyAlignment="1">
      <alignment horizontal="right" vertical="center" wrapText="1"/>
    </xf>
    <xf numFmtId="0" fontId="8" fillId="0" borderId="4" xfId="0" applyFont="1" applyBorder="1" applyAlignment="1">
      <alignment horizontal="justify" wrapText="1"/>
    </xf>
    <xf numFmtId="0" fontId="8" fillId="0" borderId="1" xfId="0" applyFont="1" applyBorder="1" applyAlignment="1">
      <alignment horizontal="justify" wrapText="1"/>
    </xf>
    <xf numFmtId="0" fontId="9" fillId="2" borderId="1" xfId="0" applyFont="1" applyFill="1" applyBorder="1" applyAlignment="1">
      <alignment horizontal="left" vertical="top" wrapText="1"/>
    </xf>
    <xf numFmtId="0" fontId="32" fillId="0" borderId="3" xfId="0" applyFont="1" applyBorder="1" applyAlignment="1">
      <alignment horizontal="right" vertical="center" wrapText="1"/>
    </xf>
    <xf numFmtId="0" fontId="8" fillId="0" borderId="8" xfId="0" applyFont="1" applyBorder="1" applyAlignment="1">
      <alignment horizontal="right" vertical="center" wrapText="1"/>
    </xf>
    <xf numFmtId="0" fontId="39" fillId="0" borderId="1" xfId="0" applyFont="1" applyBorder="1" applyAlignment="1">
      <alignment horizontal="left" wrapText="1"/>
    </xf>
    <xf numFmtId="0" fontId="39" fillId="0" borderId="11" xfId="0" applyFont="1" applyBorder="1" applyAlignment="1">
      <alignment horizontal="left" wrapText="1"/>
    </xf>
    <xf numFmtId="3" fontId="8" fillId="0" borderId="8" xfId="0" applyNumberFormat="1" applyFont="1" applyBorder="1" applyAlignment="1">
      <alignment horizontal="right" vertical="center" wrapText="1"/>
    </xf>
    <xf numFmtId="164" fontId="8" fillId="0" borderId="3" xfId="0" applyNumberFormat="1" applyFont="1" applyBorder="1" applyAlignment="1">
      <alignment horizontal="right" vertical="center" wrapText="1"/>
    </xf>
    <xf numFmtId="3" fontId="32" fillId="0" borderId="8" xfId="0" applyNumberFormat="1" applyFont="1" applyBorder="1" applyAlignment="1">
      <alignment horizontal="right" vertical="center" wrapText="1"/>
    </xf>
    <xf numFmtId="3" fontId="32" fillId="0" borderId="5" xfId="0" applyNumberFormat="1" applyFont="1" applyBorder="1" applyAlignment="1">
      <alignment horizontal="right" vertical="center" wrapText="1"/>
    </xf>
    <xf numFmtId="3" fontId="32" fillId="0" borderId="3" xfId="0" applyNumberFormat="1" applyFont="1" applyBorder="1" applyAlignment="1">
      <alignment horizontal="right" vertical="center" wrapText="1"/>
    </xf>
    <xf numFmtId="3" fontId="34" fillId="7" borderId="3" xfId="0" applyNumberFormat="1" applyFont="1" applyFill="1" applyBorder="1" applyAlignment="1">
      <alignment horizontal="right" vertical="center" wrapText="1"/>
    </xf>
    <xf numFmtId="166" fontId="0" fillId="0" borderId="0" xfId="0" applyNumberFormat="1"/>
    <xf numFmtId="3" fontId="8" fillId="7" borderId="3" xfId="0" applyNumberFormat="1" applyFont="1" applyFill="1" applyBorder="1" applyAlignment="1">
      <alignment horizontal="right" vertical="center" wrapText="1"/>
    </xf>
    <xf numFmtId="3" fontId="8" fillId="7" borderId="2" xfId="0" applyNumberFormat="1" applyFont="1" applyFill="1" applyBorder="1" applyAlignment="1">
      <alignment horizontal="right" vertical="center" wrapText="1"/>
    </xf>
    <xf numFmtId="0" fontId="0" fillId="0" borderId="0" xfId="0" applyAlignment="1">
      <alignment vertical="center"/>
    </xf>
    <xf numFmtId="0" fontId="9" fillId="0" borderId="0" xfId="0" applyFont="1" applyBorder="1" applyAlignment="1">
      <alignment horizontal="right" vertical="center" wrapText="1"/>
    </xf>
    <xf numFmtId="0" fontId="9" fillId="0" borderId="5" xfId="0" applyFont="1" applyBorder="1" applyAlignment="1">
      <alignment horizontal="right" vertical="center" wrapText="1"/>
    </xf>
    <xf numFmtId="3" fontId="8" fillId="0" borderId="13" xfId="0" applyNumberFormat="1" applyFont="1" applyBorder="1" applyAlignment="1">
      <alignment horizontal="right" vertical="center" wrapText="1"/>
    </xf>
    <xf numFmtId="3" fontId="8" fillId="0" borderId="12" xfId="0" applyNumberFormat="1" applyFont="1" applyBorder="1" applyAlignment="1">
      <alignment horizontal="right" vertical="center" wrapText="1"/>
    </xf>
    <xf numFmtId="3" fontId="8" fillId="0" borderId="11" xfId="0" applyNumberFormat="1" applyFont="1" applyBorder="1" applyAlignment="1">
      <alignment horizontal="right" vertical="center" wrapText="1"/>
    </xf>
    <xf numFmtId="3" fontId="9" fillId="2" borderId="7" xfId="0" applyNumberFormat="1" applyFont="1" applyFill="1" applyBorder="1" applyAlignment="1">
      <alignment vertical="center" wrapText="1"/>
    </xf>
    <xf numFmtId="3" fontId="9" fillId="2" borderId="8" xfId="0" applyNumberFormat="1" applyFont="1" applyFill="1" applyBorder="1" applyAlignment="1">
      <alignment vertical="center" wrapText="1"/>
    </xf>
    <xf numFmtId="3" fontId="9" fillId="2" borderId="2" xfId="0" applyNumberFormat="1" applyFont="1" applyFill="1" applyBorder="1" applyAlignment="1">
      <alignment vertical="center" wrapText="1"/>
    </xf>
    <xf numFmtId="3" fontId="9" fillId="2" borderId="3" xfId="0" applyNumberFormat="1" applyFont="1" applyFill="1" applyBorder="1" applyAlignment="1">
      <alignment vertical="center" wrapText="1"/>
    </xf>
    <xf numFmtId="0" fontId="9" fillId="3" borderId="7" xfId="0" applyFont="1" applyFill="1" applyBorder="1" applyAlignment="1">
      <alignment horizontal="right" vertical="center" wrapText="1"/>
    </xf>
    <xf numFmtId="0" fontId="9" fillId="3" borderId="8" xfId="0" applyFont="1" applyFill="1" applyBorder="1" applyAlignment="1">
      <alignment horizontal="right" vertical="center" wrapText="1"/>
    </xf>
    <xf numFmtId="3" fontId="8" fillId="3" borderId="0" xfId="0" applyNumberFormat="1" applyFont="1" applyFill="1" applyBorder="1" applyAlignment="1">
      <alignment horizontal="right" vertical="center" wrapText="1"/>
    </xf>
    <xf numFmtId="3" fontId="8" fillId="3" borderId="5" xfId="0" applyNumberFormat="1" applyFont="1" applyFill="1" applyBorder="1" applyAlignment="1">
      <alignment horizontal="right" vertical="center" wrapText="1"/>
    </xf>
    <xf numFmtId="3" fontId="8" fillId="3" borderId="2" xfId="0" applyNumberFormat="1" applyFont="1" applyFill="1" applyBorder="1" applyAlignment="1">
      <alignment horizontal="right" vertical="center" wrapText="1"/>
    </xf>
    <xf numFmtId="3" fontId="8" fillId="3" borderId="3" xfId="0" applyNumberFormat="1" applyFont="1" applyFill="1" applyBorder="1" applyAlignment="1">
      <alignment horizontal="right" vertical="center" wrapText="1"/>
    </xf>
    <xf numFmtId="3" fontId="9" fillId="2" borderId="0" xfId="0" applyNumberFormat="1" applyFont="1" applyFill="1" applyBorder="1" applyAlignment="1">
      <alignment horizontal="right" vertical="center" wrapText="1"/>
    </xf>
    <xf numFmtId="3" fontId="9" fillId="2" borderId="5" xfId="0" applyNumberFormat="1" applyFont="1" applyFill="1" applyBorder="1" applyAlignment="1">
      <alignment horizontal="right" vertical="center" wrapText="1"/>
    </xf>
    <xf numFmtId="2" fontId="0" fillId="0" borderId="0" xfId="0" applyNumberFormat="1"/>
    <xf numFmtId="0" fontId="8" fillId="0" borderId="1" xfId="0" applyFont="1" applyBorder="1" applyAlignment="1">
      <alignment horizontal="left" wrapText="1"/>
    </xf>
    <xf numFmtId="0" fontId="8" fillId="0" borderId="4" xfId="0" applyFont="1" applyBorder="1" applyAlignment="1">
      <alignment horizontal="left" wrapText="1"/>
    </xf>
    <xf numFmtId="3" fontId="8" fillId="0" borderId="0" xfId="1" applyNumberFormat="1" applyFont="1" applyBorder="1" applyAlignment="1">
      <alignment horizontal="right" wrapText="1"/>
    </xf>
    <xf numFmtId="3" fontId="8" fillId="0" borderId="5" xfId="1" applyNumberFormat="1" applyFont="1" applyBorder="1" applyAlignment="1">
      <alignment horizontal="right" wrapText="1"/>
    </xf>
    <xf numFmtId="3" fontId="8" fillId="0" borderId="2" xfId="1" applyNumberFormat="1" applyFont="1" applyBorder="1" applyAlignment="1">
      <alignment horizontal="right" wrapText="1"/>
    </xf>
    <xf numFmtId="3" fontId="8" fillId="0" borderId="3" xfId="1" applyNumberFormat="1" applyFont="1" applyBorder="1" applyAlignment="1">
      <alignment horizontal="right" wrapText="1"/>
    </xf>
    <xf numFmtId="0" fontId="31" fillId="0" borderId="0" xfId="0" applyFont="1" applyFill="1" applyBorder="1" applyAlignment="1">
      <alignment horizontal="right" vertical="center" wrapText="1"/>
    </xf>
    <xf numFmtId="3" fontId="0" fillId="0" borderId="0" xfId="4" applyNumberFormat="1" applyFont="1"/>
    <xf numFmtId="164" fontId="6" fillId="0" borderId="0" xfId="4" applyNumberFormat="1" applyFont="1"/>
    <xf numFmtId="3" fontId="6" fillId="0" borderId="0" xfId="0" applyNumberFormat="1" applyFont="1"/>
    <xf numFmtId="0" fontId="8" fillId="0" borderId="4" xfId="0" applyFont="1" applyFill="1" applyBorder="1" applyAlignment="1">
      <alignment horizontal="left" wrapText="1"/>
    </xf>
    <xf numFmtId="3" fontId="8" fillId="0" borderId="0" xfId="0" applyNumberFormat="1" applyFont="1" applyFill="1" applyAlignment="1">
      <alignment horizontal="right" wrapText="1"/>
    </xf>
    <xf numFmtId="164" fontId="8" fillId="0" borderId="5" xfId="0" applyNumberFormat="1" applyFont="1" applyFill="1" applyBorder="1" applyAlignment="1">
      <alignment horizontal="right" wrapText="1"/>
    </xf>
    <xf numFmtId="0" fontId="8" fillId="0" borderId="1" xfId="0" applyFont="1" applyFill="1" applyBorder="1" applyAlignment="1">
      <alignment horizontal="left" wrapText="1"/>
    </xf>
    <xf numFmtId="0" fontId="9" fillId="0" borderId="1" xfId="0" applyFont="1" applyFill="1" applyBorder="1" applyAlignment="1">
      <alignment horizontal="left" wrapText="1"/>
    </xf>
    <xf numFmtId="3" fontId="9" fillId="0" borderId="14" xfId="0" applyNumberFormat="1" applyFont="1" applyFill="1" applyBorder="1" applyAlignment="1">
      <alignment horizontal="right" wrapText="1"/>
    </xf>
    <xf numFmtId="9" fontId="9" fillId="0" borderId="10" xfId="0" applyNumberFormat="1" applyFont="1" applyFill="1" applyBorder="1" applyAlignment="1">
      <alignment horizontal="right" wrapText="1"/>
    </xf>
    <xf numFmtId="3" fontId="9" fillId="0" borderId="15" xfId="0" applyNumberFormat="1" applyFont="1" applyFill="1" applyBorder="1" applyAlignment="1">
      <alignment horizontal="right" wrapText="1"/>
    </xf>
    <xf numFmtId="164" fontId="9" fillId="0" borderId="15" xfId="0" applyNumberFormat="1" applyFont="1" applyFill="1" applyBorder="1" applyAlignment="1">
      <alignment horizontal="right" wrapText="1"/>
    </xf>
    <xf numFmtId="0" fontId="8" fillId="0" borderId="0" xfId="0" applyFont="1" applyFill="1" applyAlignment="1">
      <alignment horizontal="right" wrapText="1"/>
    </xf>
    <xf numFmtId="0" fontId="8" fillId="0" borderId="5" xfId="0" applyFont="1" applyFill="1" applyBorder="1" applyAlignment="1">
      <alignment horizontal="right" wrapText="1"/>
    </xf>
    <xf numFmtId="0" fontId="8" fillId="0" borderId="4" xfId="0" applyFont="1" applyFill="1" applyBorder="1" applyAlignment="1">
      <alignment horizontal="left" wrapText="1" indent="4"/>
    </xf>
    <xf numFmtId="164" fontId="9" fillId="0" borderId="5" xfId="0" applyNumberFormat="1" applyFont="1" applyFill="1" applyBorder="1" applyAlignment="1">
      <alignment horizontal="right" wrapText="1"/>
    </xf>
    <xf numFmtId="0" fontId="8" fillId="0" borderId="1" xfId="0" applyFont="1" applyFill="1" applyBorder="1" applyAlignment="1">
      <alignment horizontal="left" wrapText="1" indent="4"/>
    </xf>
    <xf numFmtId="0" fontId="8" fillId="0" borderId="3" xfId="0" applyFont="1" applyFill="1" applyBorder="1" applyAlignment="1">
      <alignment horizontal="right" wrapText="1"/>
    </xf>
    <xf numFmtId="164" fontId="9" fillId="0" borderId="3" xfId="0" applyNumberFormat="1" applyFont="1" applyFill="1" applyBorder="1" applyAlignment="1">
      <alignment horizontal="right" wrapText="1"/>
    </xf>
    <xf numFmtId="0" fontId="9" fillId="0" borderId="0" xfId="0" applyFont="1" applyFill="1" applyBorder="1" applyAlignment="1">
      <alignment horizontal="right" wrapText="1"/>
    </xf>
    <xf numFmtId="0" fontId="8" fillId="0" borderId="12" xfId="0" applyFont="1" applyFill="1" applyBorder="1" applyAlignment="1">
      <alignment horizontal="left" wrapText="1"/>
    </xf>
    <xf numFmtId="3" fontId="0" fillId="0" borderId="0" xfId="0" applyNumberFormat="1" applyAlignment="1">
      <alignment vertical="center"/>
    </xf>
    <xf numFmtId="3" fontId="8" fillId="0" borderId="3" xfId="4" applyNumberFormat="1" applyFont="1" applyBorder="1" applyAlignment="1">
      <alignment horizontal="right" vertical="center" wrapText="1"/>
    </xf>
    <xf numFmtId="3" fontId="9" fillId="0" borderId="3" xfId="4" applyNumberFormat="1" applyFont="1" applyBorder="1" applyAlignment="1">
      <alignment horizontal="right" vertical="center" wrapText="1"/>
    </xf>
    <xf numFmtId="3" fontId="9" fillId="0" borderId="3" xfId="0" applyNumberFormat="1" applyFont="1" applyBorder="1" applyAlignment="1">
      <alignment horizontal="right" vertical="center" wrapText="1"/>
    </xf>
    <xf numFmtId="164" fontId="8" fillId="0" borderId="3" xfId="4" applyNumberFormat="1" applyFont="1" applyBorder="1" applyAlignment="1">
      <alignment horizontal="right" vertical="center" wrapText="1"/>
    </xf>
    <xf numFmtId="0" fontId="61" fillId="0" borderId="0" xfId="0" applyFont="1" applyBorder="1" applyAlignment="1">
      <alignment horizontal="left" vertical="center" wrapText="1"/>
    </xf>
    <xf numFmtId="164" fontId="61" fillId="0" borderId="0" xfId="4" applyNumberFormat="1" applyFont="1" applyBorder="1" applyAlignment="1">
      <alignment horizontal="right" vertical="center" wrapText="1"/>
    </xf>
    <xf numFmtId="0" fontId="9" fillId="2" borderId="4" xfId="0" applyFont="1" applyFill="1" applyBorder="1" applyAlignment="1">
      <alignment horizontal="left" vertical="center" wrapText="1"/>
    </xf>
    <xf numFmtId="0" fontId="9" fillId="2" borderId="1" xfId="0" applyFont="1" applyFill="1" applyBorder="1" applyAlignment="1">
      <alignment horizontal="left" vertical="center" wrapText="1"/>
    </xf>
    <xf numFmtId="3" fontId="8" fillId="0" borderId="7" xfId="0" applyNumberFormat="1" applyFont="1" applyFill="1" applyBorder="1" applyAlignment="1">
      <alignment horizontal="right" vertical="center" wrapText="1"/>
    </xf>
    <xf numFmtId="3" fontId="8" fillId="0" borderId="8" xfId="0" applyNumberFormat="1" applyFont="1" applyFill="1" applyBorder="1" applyAlignment="1">
      <alignment horizontal="right" vertical="center" wrapText="1"/>
    </xf>
    <xf numFmtId="3" fontId="8" fillId="0" borderId="0" xfId="0" applyNumberFormat="1" applyFont="1" applyFill="1" applyBorder="1" applyAlignment="1">
      <alignment horizontal="right" vertical="center" wrapText="1"/>
    </xf>
    <xf numFmtId="3" fontId="8" fillId="0" borderId="5" xfId="0" applyNumberFormat="1" applyFont="1" applyFill="1" applyBorder="1" applyAlignment="1">
      <alignment horizontal="right" vertical="center" wrapText="1"/>
    </xf>
    <xf numFmtId="3" fontId="8" fillId="0" borderId="2" xfId="0" applyNumberFormat="1" applyFont="1" applyFill="1" applyBorder="1" applyAlignment="1">
      <alignment horizontal="right" vertical="center" wrapText="1"/>
    </xf>
    <xf numFmtId="164" fontId="8" fillId="0" borderId="0" xfId="4" applyNumberFormat="1" applyFont="1" applyFill="1" applyBorder="1" applyAlignment="1">
      <alignment horizontal="right" vertical="center" wrapText="1"/>
    </xf>
    <xf numFmtId="0" fontId="9" fillId="0" borderId="14" xfId="0" applyFont="1" applyBorder="1" applyAlignment="1">
      <alignment horizontal="right" vertical="center" wrapText="1"/>
    </xf>
    <xf numFmtId="0" fontId="9" fillId="0" borderId="9" xfId="0" applyFont="1" applyBorder="1" applyAlignment="1">
      <alignment horizontal="right" vertical="center" wrapText="1"/>
    </xf>
    <xf numFmtId="3" fontId="12" fillId="0" borderId="12" xfId="0" applyNumberFormat="1" applyFont="1" applyBorder="1" applyAlignment="1">
      <alignment horizontal="right" vertical="center" wrapText="1"/>
    </xf>
    <xf numFmtId="3" fontId="12" fillId="0" borderId="0" xfId="0" applyNumberFormat="1" applyFont="1" applyAlignment="1">
      <alignment horizontal="right" vertical="center" wrapText="1"/>
    </xf>
    <xf numFmtId="3" fontId="12" fillId="0" borderId="5" xfId="0" applyNumberFormat="1" applyFont="1" applyBorder="1" applyAlignment="1">
      <alignment horizontal="right" vertical="center" wrapText="1"/>
    </xf>
    <xf numFmtId="3" fontId="12" fillId="0" borderId="11" xfId="0" applyNumberFormat="1" applyFont="1" applyBorder="1" applyAlignment="1">
      <alignment horizontal="right" vertical="center" wrapText="1"/>
    </xf>
    <xf numFmtId="3" fontId="12" fillId="0" borderId="2" xfId="0" applyNumberFormat="1" applyFont="1" applyBorder="1" applyAlignment="1">
      <alignment horizontal="right" vertical="center" wrapText="1"/>
    </xf>
    <xf numFmtId="3" fontId="12" fillId="0" borderId="3" xfId="0" applyNumberFormat="1" applyFont="1" applyBorder="1" applyAlignment="1">
      <alignment horizontal="right" vertical="center" wrapText="1"/>
    </xf>
    <xf numFmtId="3" fontId="13" fillId="2" borderId="11" xfId="0" applyNumberFormat="1" applyFont="1" applyFill="1" applyBorder="1" applyAlignment="1">
      <alignment horizontal="right" vertical="center" wrapText="1"/>
    </xf>
    <xf numFmtId="3" fontId="13" fillId="2" borderId="2" xfId="0" applyNumberFormat="1" applyFont="1" applyFill="1" applyBorder="1" applyAlignment="1">
      <alignment horizontal="right" vertical="center" wrapText="1"/>
    </xf>
    <xf numFmtId="3" fontId="13" fillId="2" borderId="3" xfId="0" applyNumberFormat="1" applyFont="1" applyFill="1" applyBorder="1" applyAlignment="1">
      <alignment horizontal="right" vertical="center" wrapText="1"/>
    </xf>
    <xf numFmtId="0" fontId="9" fillId="0" borderId="12" xfId="0" applyFont="1" applyBorder="1" applyAlignment="1">
      <alignment horizontal="right" wrapText="1"/>
    </xf>
    <xf numFmtId="0" fontId="8" fillId="0" borderId="13" xfId="0" applyFont="1" applyBorder="1" applyAlignment="1">
      <alignment horizontal="left" vertical="center" wrapText="1"/>
    </xf>
    <xf numFmtId="0" fontId="8" fillId="0" borderId="12" xfId="0" applyFont="1" applyBorder="1" applyAlignment="1">
      <alignment horizontal="left" vertical="center" wrapText="1"/>
    </xf>
    <xf numFmtId="3" fontId="36" fillId="0" borderId="11" xfId="0" applyNumberFormat="1" applyFont="1" applyBorder="1" applyAlignment="1">
      <alignment horizontal="right" vertical="center" wrapText="1"/>
    </xf>
    <xf numFmtId="3" fontId="36" fillId="0" borderId="2" xfId="0" applyNumberFormat="1" applyFont="1" applyBorder="1" applyAlignment="1">
      <alignment horizontal="right" vertical="center" wrapText="1"/>
    </xf>
    <xf numFmtId="3" fontId="36" fillId="0" borderId="3" xfId="0" applyNumberFormat="1" applyFont="1" applyBorder="1" applyAlignment="1">
      <alignment horizontal="right" vertical="center" wrapText="1"/>
    </xf>
    <xf numFmtId="164" fontId="8" fillId="0" borderId="12" xfId="0" applyNumberFormat="1" applyFont="1" applyBorder="1" applyAlignment="1">
      <alignment horizontal="right" vertical="center" wrapText="1"/>
    </xf>
    <xf numFmtId="164" fontId="8" fillId="0" borderId="0" xfId="0" applyNumberFormat="1" applyFont="1" applyBorder="1" applyAlignment="1">
      <alignment horizontal="right" vertical="center" wrapText="1"/>
    </xf>
    <xf numFmtId="164" fontId="8" fillId="0" borderId="5" xfId="0" applyNumberFormat="1" applyFont="1" applyBorder="1" applyAlignment="1">
      <alignment horizontal="right" vertical="center" wrapText="1"/>
    </xf>
    <xf numFmtId="0" fontId="39" fillId="0" borderId="11" xfId="0" applyFont="1" applyBorder="1" applyAlignment="1">
      <alignment horizontal="left" vertical="center" wrapText="1"/>
    </xf>
    <xf numFmtId="164" fontId="36" fillId="0" borderId="11" xfId="0" applyNumberFormat="1" applyFont="1" applyBorder="1" applyAlignment="1">
      <alignment horizontal="right" vertical="center" wrapText="1"/>
    </xf>
    <xf numFmtId="164" fontId="36" fillId="0" borderId="2" xfId="0" applyNumberFormat="1" applyFont="1" applyBorder="1" applyAlignment="1">
      <alignment horizontal="right" vertical="center" wrapText="1"/>
    </xf>
    <xf numFmtId="164" fontId="36" fillId="0" borderId="3" xfId="0" applyNumberFormat="1" applyFont="1" applyBorder="1" applyAlignment="1">
      <alignment horizontal="right" vertical="center" wrapText="1"/>
    </xf>
    <xf numFmtId="0" fontId="8" fillId="0" borderId="4" xfId="0" applyFont="1" applyBorder="1" applyAlignment="1">
      <alignment horizontal="left" vertical="center" wrapText="1"/>
    </xf>
    <xf numFmtId="164" fontId="36" fillId="0" borderId="11" xfId="4" applyNumberFormat="1" applyFont="1" applyBorder="1" applyAlignment="1">
      <alignment vertical="center"/>
    </xf>
    <xf numFmtId="164" fontId="36" fillId="0" borderId="2" xfId="4" applyNumberFormat="1" applyFont="1" applyBorder="1" applyAlignment="1">
      <alignment vertical="center"/>
    </xf>
    <xf numFmtId="164" fontId="36" fillId="0" borderId="3" xfId="4" applyNumberFormat="1" applyFont="1" applyBorder="1" applyAlignment="1">
      <alignment vertical="center"/>
    </xf>
    <xf numFmtId="0" fontId="1" fillId="0" borderId="0" xfId="58"/>
    <xf numFmtId="164" fontId="8" fillId="0" borderId="7" xfId="0" applyNumberFormat="1" applyFont="1" applyBorder="1" applyAlignment="1">
      <alignment horizontal="right" vertical="center" wrapText="1"/>
    </xf>
    <xf numFmtId="164" fontId="8" fillId="0" borderId="8" xfId="0" applyNumberFormat="1" applyFont="1" applyBorder="1" applyAlignment="1">
      <alignment horizontal="right" vertical="center" wrapText="1"/>
    </xf>
    <xf numFmtId="167" fontId="0" fillId="0" borderId="0" xfId="0" applyNumberFormat="1"/>
    <xf numFmtId="0" fontId="8" fillId="0" borderId="1" xfId="0" applyFont="1" applyBorder="1" applyAlignment="1">
      <alignment horizontal="left" wrapText="1"/>
    </xf>
    <xf numFmtId="0" fontId="8" fillId="0" borderId="4" xfId="0" applyFont="1" applyBorder="1" applyAlignment="1">
      <alignment horizontal="left" wrapText="1"/>
    </xf>
    <xf numFmtId="0" fontId="9" fillId="0" borderId="3" xfId="0" applyFont="1" applyBorder="1" applyAlignment="1">
      <alignment horizontal="right" wrapText="1"/>
    </xf>
    <xf numFmtId="0" fontId="8" fillId="0" borderId="1" xfId="0" applyFont="1" applyBorder="1" applyAlignment="1">
      <alignment horizontal="left" wrapText="1"/>
    </xf>
    <xf numFmtId="0" fontId="8" fillId="0" borderId="4" xfId="0" applyFont="1" applyBorder="1" applyAlignment="1">
      <alignment horizontal="left" wrapText="1"/>
    </xf>
    <xf numFmtId="0" fontId="8" fillId="0" borderId="1" xfId="0" applyFont="1" applyBorder="1" applyAlignment="1">
      <alignment horizontal="left" wrapText="1"/>
    </xf>
    <xf numFmtId="0" fontId="8" fillId="0" borderId="4" xfId="0" applyFont="1" applyBorder="1" applyAlignment="1">
      <alignment horizontal="left" wrapText="1"/>
    </xf>
    <xf numFmtId="0" fontId="8" fillId="0" borderId="4" xfId="0" applyFont="1" applyBorder="1" applyAlignment="1">
      <alignment horizontal="justify" vertical="top" wrapText="1"/>
    </xf>
    <xf numFmtId="0" fontId="9" fillId="0" borderId="3" xfId="0" applyFont="1" applyBorder="1" applyAlignment="1">
      <alignment horizontal="right" wrapText="1"/>
    </xf>
    <xf numFmtId="3" fontId="8" fillId="0" borderId="45" xfId="0" applyNumberFormat="1" applyFont="1" applyBorder="1" applyAlignment="1">
      <alignment horizontal="right" wrapText="1"/>
    </xf>
    <xf numFmtId="3" fontId="9" fillId="0" borderId="0" xfId="0" applyNumberFormat="1" applyFont="1" applyBorder="1" applyAlignment="1">
      <alignment horizontal="right" wrapText="1"/>
    </xf>
    <xf numFmtId="0" fontId="6" fillId="0" borderId="0" xfId="49"/>
    <xf numFmtId="0" fontId="9" fillId="0" borderId="2" xfId="49" applyFont="1" applyBorder="1" applyAlignment="1">
      <alignment horizontal="right" vertical="center" wrapText="1"/>
    </xf>
    <xf numFmtId="0" fontId="9" fillId="0" borderId="3" xfId="49" applyFont="1" applyBorder="1" applyAlignment="1">
      <alignment horizontal="right" vertical="center" wrapText="1"/>
    </xf>
    <xf numFmtId="0" fontId="9" fillId="0" borderId="4" xfId="49" applyFont="1" applyBorder="1" applyAlignment="1">
      <alignment horizontal="left" wrapText="1"/>
    </xf>
    <xf numFmtId="0" fontId="8" fillId="0" borderId="0" xfId="49" applyFont="1" applyAlignment="1">
      <alignment horizontal="right" vertical="center" wrapText="1"/>
    </xf>
    <xf numFmtId="0" fontId="8" fillId="0" borderId="5" xfId="49" applyFont="1" applyBorder="1" applyAlignment="1">
      <alignment horizontal="right" vertical="center" wrapText="1"/>
    </xf>
    <xf numFmtId="0" fontId="8" fillId="0" borderId="4" xfId="49" applyFont="1" applyBorder="1" applyAlignment="1">
      <alignment horizontal="left" vertical="center" wrapText="1"/>
    </xf>
    <xf numFmtId="3" fontId="8" fillId="0" borderId="5" xfId="49" applyNumberFormat="1" applyFont="1" applyBorder="1" applyAlignment="1">
      <alignment horizontal="right" vertical="center" wrapText="1"/>
    </xf>
    <xf numFmtId="0" fontId="8" fillId="0" borderId="1" xfId="49" applyFont="1" applyBorder="1" applyAlignment="1">
      <alignment horizontal="left" vertical="center" wrapText="1"/>
    </xf>
    <xf numFmtId="3" fontId="8" fillId="0" borderId="2" xfId="49" applyNumberFormat="1" applyFont="1" applyBorder="1" applyAlignment="1">
      <alignment horizontal="right" vertical="center" wrapText="1"/>
    </xf>
    <xf numFmtId="3" fontId="8" fillId="0" borderId="3" xfId="49" applyNumberFormat="1" applyFont="1" applyBorder="1" applyAlignment="1">
      <alignment horizontal="right" vertical="center" wrapText="1"/>
    </xf>
    <xf numFmtId="0" fontId="9" fillId="2" borderId="1" xfId="49" applyFont="1" applyFill="1" applyBorder="1" applyAlignment="1">
      <alignment horizontal="left" vertical="center" wrapText="1"/>
    </xf>
    <xf numFmtId="3" fontId="9" fillId="2" borderId="2" xfId="49" applyNumberFormat="1" applyFont="1" applyFill="1" applyBorder="1" applyAlignment="1">
      <alignment horizontal="right" vertical="center" wrapText="1"/>
    </xf>
    <xf numFmtId="3" fontId="9" fillId="2" borderId="3" xfId="49" applyNumberFormat="1" applyFont="1" applyFill="1" applyBorder="1" applyAlignment="1">
      <alignment horizontal="right" vertical="center" wrapText="1"/>
    </xf>
    <xf numFmtId="0" fontId="9" fillId="0" borderId="4" xfId="49" applyFont="1" applyBorder="1" applyAlignment="1">
      <alignment horizontal="left" vertical="center" wrapText="1"/>
    </xf>
    <xf numFmtId="0" fontId="9" fillId="0" borderId="17" xfId="49" applyFont="1" applyBorder="1" applyAlignment="1">
      <alignment horizontal="right" wrapText="1"/>
    </xf>
    <xf numFmtId="0" fontId="9" fillId="0" borderId="18" xfId="49" applyFont="1" applyBorder="1" applyAlignment="1">
      <alignment horizontal="right" wrapText="1"/>
    </xf>
    <xf numFmtId="0" fontId="8" fillId="0" borderId="16" xfId="49" applyFont="1" applyBorder="1" applyAlignment="1">
      <alignment horizontal="left"/>
    </xf>
    <xf numFmtId="3" fontId="8" fillId="0" borderId="21" xfId="49" applyNumberFormat="1" applyFont="1" applyBorder="1" applyAlignment="1">
      <alignment horizontal="right" vertical="center" wrapText="1"/>
    </xf>
    <xf numFmtId="3" fontId="8" fillId="0" borderId="22" xfId="49" applyNumberFormat="1" applyFont="1" applyBorder="1" applyAlignment="1">
      <alignment horizontal="right" vertical="center" wrapText="1"/>
    </xf>
    <xf numFmtId="0" fontId="8" fillId="0" borderId="19" xfId="49" applyFont="1" applyBorder="1" applyAlignment="1">
      <alignment horizontal="left"/>
    </xf>
    <xf numFmtId="0" fontId="8" fillId="0" borderId="17" xfId="49" applyFont="1" applyBorder="1" applyAlignment="1">
      <alignment horizontal="left" wrapText="1"/>
    </xf>
    <xf numFmtId="3" fontId="8" fillId="0" borderId="23" xfId="49" applyNumberFormat="1" applyFont="1" applyBorder="1" applyAlignment="1">
      <alignment horizontal="right" vertical="center" wrapText="1"/>
    </xf>
    <xf numFmtId="0" fontId="13" fillId="2" borderId="20" xfId="49" applyFont="1" applyFill="1" applyBorder="1" applyAlignment="1">
      <alignment horizontal="left" wrapText="1"/>
    </xf>
    <xf numFmtId="3" fontId="9" fillId="2" borderId="17" xfId="49" applyNumberFormat="1" applyFont="1" applyFill="1" applyBorder="1" applyAlignment="1">
      <alignment horizontal="right" vertical="center" wrapText="1"/>
    </xf>
    <xf numFmtId="3" fontId="9" fillId="2" borderId="23" xfId="49" applyNumberFormat="1" applyFont="1" applyFill="1" applyBorder="1" applyAlignment="1">
      <alignment horizontal="right" vertical="center" wrapText="1"/>
    </xf>
    <xf numFmtId="0" fontId="26" fillId="0" borderId="0" xfId="49" applyFont="1"/>
    <xf numFmtId="0" fontId="9" fillId="0" borderId="11" xfId="49" applyFont="1" applyBorder="1" applyAlignment="1">
      <alignment horizontal="right" vertical="center" wrapText="1"/>
    </xf>
    <xf numFmtId="3" fontId="8" fillId="0" borderId="13" xfId="49" applyNumberFormat="1" applyFont="1" applyBorder="1" applyAlignment="1">
      <alignment horizontal="right" vertical="center" wrapText="1"/>
    </xf>
    <xf numFmtId="3" fontId="8" fillId="0" borderId="7" xfId="49" applyNumberFormat="1" applyFont="1" applyBorder="1" applyAlignment="1">
      <alignment horizontal="right" vertical="center" wrapText="1"/>
    </xf>
    <xf numFmtId="3" fontId="8" fillId="0" borderId="8" xfId="49" applyNumberFormat="1" applyFont="1" applyBorder="1" applyAlignment="1">
      <alignment horizontal="right" vertical="center" wrapText="1"/>
    </xf>
    <xf numFmtId="0" fontId="8" fillId="0" borderId="4" xfId="49" applyFont="1" applyBorder="1" applyAlignment="1">
      <alignment horizontal="left" wrapText="1"/>
    </xf>
    <xf numFmtId="3" fontId="8" fillId="0" borderId="12" xfId="49" applyNumberFormat="1" applyFont="1" applyBorder="1" applyAlignment="1">
      <alignment horizontal="right" vertical="center" wrapText="1"/>
    </xf>
    <xf numFmtId="3" fontId="8" fillId="0" borderId="0" xfId="49" applyNumberFormat="1" applyFont="1" applyBorder="1" applyAlignment="1">
      <alignment horizontal="right" vertical="center" wrapText="1"/>
    </xf>
    <xf numFmtId="0" fontId="8" fillId="0" borderId="1" xfId="49" applyFont="1" applyBorder="1" applyAlignment="1">
      <alignment horizontal="left" wrapText="1"/>
    </xf>
    <xf numFmtId="3" fontId="8" fillId="0" borderId="0" xfId="1" applyNumberFormat="1" applyFont="1" applyBorder="1" applyAlignment="1">
      <alignment horizontal="right" vertical="center" wrapText="1"/>
    </xf>
    <xf numFmtId="3" fontId="8" fillId="0" borderId="5" xfId="1" applyNumberFormat="1" applyFont="1" applyBorder="1" applyAlignment="1">
      <alignment horizontal="right" vertical="center" wrapText="1"/>
    </xf>
    <xf numFmtId="3" fontId="9" fillId="2" borderId="14" xfId="49" applyNumberFormat="1" applyFont="1" applyFill="1" applyBorder="1" applyAlignment="1">
      <alignment horizontal="right" vertical="center" wrapText="1"/>
    </xf>
    <xf numFmtId="3" fontId="9" fillId="2" borderId="9" xfId="49" applyNumberFormat="1" applyFont="1" applyFill="1" applyBorder="1" applyAlignment="1">
      <alignment horizontal="right" vertical="center" wrapText="1"/>
    </xf>
    <xf numFmtId="3" fontId="9" fillId="2" borderId="10" xfId="49" applyNumberFormat="1" applyFont="1" applyFill="1" applyBorder="1" applyAlignment="1">
      <alignment horizontal="right" vertical="center" wrapText="1"/>
    </xf>
    <xf numFmtId="0" fontId="8" fillId="0" borderId="6" xfId="49" applyFont="1" applyBorder="1" applyAlignment="1">
      <alignment horizontal="left" wrapText="1"/>
    </xf>
    <xf numFmtId="164" fontId="8" fillId="0" borderId="13" xfId="4" applyNumberFormat="1" applyFont="1" applyBorder="1" applyAlignment="1">
      <alignment horizontal="right" vertical="center" wrapText="1"/>
    </xf>
    <xf numFmtId="164" fontId="8" fillId="0" borderId="7" xfId="4" applyNumberFormat="1" applyFont="1" applyBorder="1" applyAlignment="1">
      <alignment horizontal="right" vertical="center" wrapText="1"/>
    </xf>
    <xf numFmtId="164" fontId="8" fillId="0" borderId="8" xfId="4" applyNumberFormat="1" applyFont="1" applyBorder="1" applyAlignment="1">
      <alignment horizontal="right" vertical="center" wrapText="1"/>
    </xf>
    <xf numFmtId="164" fontId="8" fillId="0" borderId="12" xfId="4" applyNumberFormat="1" applyFont="1" applyBorder="1" applyAlignment="1">
      <alignment horizontal="right" vertical="center" wrapText="1"/>
    </xf>
    <xf numFmtId="164" fontId="8" fillId="0" borderId="0" xfId="4" applyNumberFormat="1" applyFont="1" applyBorder="1" applyAlignment="1">
      <alignment horizontal="right" vertical="center" wrapText="1"/>
    </xf>
    <xf numFmtId="164" fontId="8" fillId="0" borderId="5" xfId="4" applyNumberFormat="1" applyFont="1" applyBorder="1" applyAlignment="1">
      <alignment horizontal="right" vertical="center" wrapText="1"/>
    </xf>
    <xf numFmtId="0" fontId="9" fillId="0" borderId="1" xfId="49" applyFont="1" applyBorder="1" applyAlignment="1">
      <alignment horizontal="left" vertical="center" wrapText="1"/>
    </xf>
    <xf numFmtId="164" fontId="9" fillId="0" borderId="11" xfId="4" applyNumberFormat="1" applyFont="1" applyBorder="1" applyAlignment="1">
      <alignment horizontal="right" vertical="center" wrapText="1"/>
    </xf>
    <xf numFmtId="0" fontId="9" fillId="0" borderId="2" xfId="49" applyFont="1" applyBorder="1" applyAlignment="1">
      <alignment horizontal="right" wrapText="1"/>
    </xf>
    <xf numFmtId="0" fontId="9" fillId="0" borderId="3" xfId="49" applyFont="1" applyBorder="1" applyAlignment="1">
      <alignment horizontal="right" wrapText="1"/>
    </xf>
    <xf numFmtId="0" fontId="9" fillId="0" borderId="4" xfId="49" applyFont="1" applyFill="1" applyBorder="1" applyAlignment="1">
      <alignment horizontal="left" wrapText="1"/>
    </xf>
    <xf numFmtId="0" fontId="8" fillId="0" borderId="7" xfId="49" applyFont="1" applyBorder="1" applyAlignment="1">
      <alignment horizontal="right" wrapText="1"/>
    </xf>
    <xf numFmtId="0" fontId="8" fillId="0" borderId="8" xfId="49" applyFont="1" applyBorder="1" applyAlignment="1">
      <alignment horizontal="right" wrapText="1"/>
    </xf>
    <xf numFmtId="0" fontId="9" fillId="7" borderId="6" xfId="49" applyFont="1" applyFill="1" applyBorder="1" applyAlignment="1">
      <alignment horizontal="left" vertical="center" wrapText="1"/>
    </xf>
    <xf numFmtId="3" fontId="8" fillId="7" borderId="7" xfId="49" applyNumberFormat="1" applyFont="1" applyFill="1" applyBorder="1" applyAlignment="1">
      <alignment horizontal="right" vertical="center" wrapText="1"/>
    </xf>
    <xf numFmtId="3" fontId="8" fillId="7" borderId="8" xfId="49" applyNumberFormat="1" applyFont="1" applyFill="1" applyBorder="1" applyAlignment="1">
      <alignment horizontal="right" vertical="center" wrapText="1"/>
    </xf>
    <xf numFmtId="0" fontId="6" fillId="0" borderId="0" xfId="49" applyFill="1"/>
    <xf numFmtId="0" fontId="8" fillId="7" borderId="1" xfId="49" applyFont="1" applyFill="1" applyBorder="1" applyAlignment="1">
      <alignment horizontal="left" vertical="center" wrapText="1" indent="1"/>
    </xf>
    <xf numFmtId="1" fontId="8" fillId="7" borderId="2" xfId="49" applyNumberFormat="1" applyFont="1" applyFill="1" applyBorder="1" applyAlignment="1">
      <alignment horizontal="right" vertical="center" wrapText="1"/>
    </xf>
    <xf numFmtId="1" fontId="8" fillId="7" borderId="3" xfId="49" applyNumberFormat="1" applyFont="1" applyFill="1" applyBorder="1" applyAlignment="1">
      <alignment horizontal="right" vertical="center" wrapText="1"/>
    </xf>
    <xf numFmtId="3" fontId="8" fillId="7" borderId="2" xfId="49" applyNumberFormat="1" applyFont="1" applyFill="1" applyBorder="1" applyAlignment="1">
      <alignment horizontal="right" vertical="center" wrapText="1"/>
    </xf>
    <xf numFmtId="3" fontId="8" fillId="7" borderId="3" xfId="49" applyNumberFormat="1" applyFont="1" applyFill="1" applyBorder="1" applyAlignment="1">
      <alignment horizontal="right" vertical="center" wrapText="1"/>
    </xf>
    <xf numFmtId="0" fontId="10" fillId="0" borderId="4" xfId="49" applyFont="1" applyBorder="1" applyAlignment="1">
      <alignment horizontal="left" vertical="center" wrapText="1"/>
    </xf>
    <xf numFmtId="164" fontId="8" fillId="0" borderId="0" xfId="49" applyNumberFormat="1" applyFont="1" applyAlignment="1">
      <alignment horizontal="right" vertical="center" wrapText="1"/>
    </xf>
    <xf numFmtId="164" fontId="8" fillId="0" borderId="5" xfId="49" applyNumberFormat="1" applyFont="1" applyBorder="1" applyAlignment="1">
      <alignment horizontal="right" vertical="center" wrapText="1"/>
    </xf>
    <xf numFmtId="164" fontId="8" fillId="0" borderId="2" xfId="49" applyNumberFormat="1" applyFont="1" applyBorder="1" applyAlignment="1">
      <alignment horizontal="right" vertical="center" wrapText="1"/>
    </xf>
    <xf numFmtId="164" fontId="8" fillId="0" borderId="3" xfId="49" applyNumberFormat="1" applyFont="1" applyBorder="1" applyAlignment="1">
      <alignment horizontal="right" vertical="center" wrapText="1"/>
    </xf>
    <xf numFmtId="0" fontId="9" fillId="7" borderId="15" xfId="49" applyFont="1" applyFill="1" applyBorder="1" applyAlignment="1">
      <alignment horizontal="left" vertical="center" wrapText="1"/>
    </xf>
    <xf numFmtId="0" fontId="6" fillId="0" borderId="0" xfId="49" applyAlignment="1">
      <alignment vertical="center"/>
    </xf>
    <xf numFmtId="0" fontId="9" fillId="0" borderId="14" xfId="49" applyFont="1" applyBorder="1" applyAlignment="1">
      <alignment horizontal="right" vertical="center" wrapText="1"/>
    </xf>
    <xf numFmtId="0" fontId="9" fillId="0" borderId="10" xfId="49" applyFont="1" applyBorder="1" applyAlignment="1">
      <alignment horizontal="right" vertical="center" wrapText="1"/>
    </xf>
    <xf numFmtId="0" fontId="12" fillId="0" borderId="4" xfId="49" applyFont="1" applyBorder="1" applyAlignment="1">
      <alignment horizontal="left" vertical="center" wrapText="1"/>
    </xf>
    <xf numFmtId="3" fontId="12" fillId="0" borderId="12" xfId="49" applyNumberFormat="1" applyFont="1" applyBorder="1" applyAlignment="1">
      <alignment horizontal="right" vertical="center" wrapText="1"/>
    </xf>
    <xf numFmtId="3" fontId="12" fillId="0" borderId="5" xfId="49" applyNumberFormat="1" applyFont="1" applyBorder="1" applyAlignment="1">
      <alignment horizontal="right" vertical="center" wrapText="1"/>
    </xf>
    <xf numFmtId="164" fontId="12" fillId="0" borderId="12" xfId="4" applyNumberFormat="1" applyFont="1" applyBorder="1" applyAlignment="1">
      <alignment horizontal="right" vertical="center" wrapText="1"/>
    </xf>
    <xf numFmtId="164" fontId="12" fillId="0" borderId="5" xfId="4" applyNumberFormat="1" applyFont="1" applyBorder="1" applyAlignment="1">
      <alignment horizontal="right" vertical="center" wrapText="1"/>
    </xf>
    <xf numFmtId="0" fontId="12" fillId="0" borderId="1" xfId="49" applyFont="1" applyBorder="1" applyAlignment="1">
      <alignment horizontal="left" vertical="center" wrapText="1"/>
    </xf>
    <xf numFmtId="3" fontId="12" fillId="0" borderId="11" xfId="49" applyNumberFormat="1" applyFont="1" applyBorder="1" applyAlignment="1">
      <alignment horizontal="right" vertical="center" wrapText="1"/>
    </xf>
    <xf numFmtId="3" fontId="12" fillId="0" borderId="3" xfId="49" applyNumberFormat="1" applyFont="1" applyBorder="1" applyAlignment="1">
      <alignment horizontal="right" vertical="center" wrapText="1"/>
    </xf>
    <xf numFmtId="164" fontId="12" fillId="0" borderId="11" xfId="4" applyNumberFormat="1" applyFont="1" applyBorder="1" applyAlignment="1">
      <alignment horizontal="right" vertical="center" wrapText="1"/>
    </xf>
    <xf numFmtId="164" fontId="12" fillId="0" borderId="3" xfId="4" applyNumberFormat="1" applyFont="1" applyBorder="1" applyAlignment="1">
      <alignment horizontal="right" vertical="center" wrapText="1"/>
    </xf>
    <xf numFmtId="0" fontId="13" fillId="2" borderId="1" xfId="49" applyFont="1" applyFill="1" applyBorder="1" applyAlignment="1">
      <alignment horizontal="justify" vertical="center" wrapText="1"/>
    </xf>
    <xf numFmtId="3" fontId="13" fillId="2" borderId="11" xfId="49" applyNumberFormat="1" applyFont="1" applyFill="1" applyBorder="1" applyAlignment="1">
      <alignment horizontal="right" vertical="center" wrapText="1"/>
    </xf>
    <xf numFmtId="3" fontId="13" fillId="2" borderId="3" xfId="49" applyNumberFormat="1" applyFont="1" applyFill="1" applyBorder="1" applyAlignment="1">
      <alignment horizontal="right" vertical="center" wrapText="1"/>
    </xf>
    <xf numFmtId="164" fontId="13" fillId="2" borderId="11" xfId="4" applyNumberFormat="1" applyFont="1" applyFill="1" applyBorder="1" applyAlignment="1">
      <alignment horizontal="right" vertical="center" wrapText="1"/>
    </xf>
    <xf numFmtId="164" fontId="13" fillId="2" borderId="3" xfId="4" applyNumberFormat="1" applyFont="1" applyFill="1" applyBorder="1" applyAlignment="1">
      <alignment horizontal="right" vertical="center" wrapText="1"/>
    </xf>
    <xf numFmtId="0" fontId="9" fillId="0" borderId="11" xfId="49" applyFont="1" applyBorder="1" applyAlignment="1">
      <alignment horizontal="right" wrapText="1"/>
    </xf>
    <xf numFmtId="3" fontId="6" fillId="0" borderId="0" xfId="49" applyNumberFormat="1" applyAlignment="1">
      <alignment vertical="center"/>
    </xf>
    <xf numFmtId="164" fontId="8" fillId="0" borderId="0" xfId="49" applyNumberFormat="1" applyFont="1" applyBorder="1" applyAlignment="1">
      <alignment horizontal="right" vertical="center" wrapText="1"/>
    </xf>
    <xf numFmtId="0" fontId="8" fillId="0" borderId="6" xfId="49" applyFont="1" applyBorder="1" applyAlignment="1">
      <alignment horizontal="left" vertical="center" wrapText="1"/>
    </xf>
    <xf numFmtId="0" fontId="9" fillId="0" borderId="12" xfId="49" applyFont="1" applyBorder="1" applyAlignment="1">
      <alignment horizontal="right" vertical="center" wrapText="1"/>
    </xf>
    <xf numFmtId="0" fontId="9" fillId="0" borderId="0" xfId="49" applyFont="1" applyBorder="1" applyAlignment="1">
      <alignment horizontal="right" vertical="center" wrapText="1"/>
    </xf>
    <xf numFmtId="0" fontId="39" fillId="0" borderId="1" xfId="49" applyFont="1" applyBorder="1" applyAlignment="1">
      <alignment horizontal="left" vertical="center" wrapText="1"/>
    </xf>
    <xf numFmtId="164" fontId="36" fillId="0" borderId="11" xfId="4" applyNumberFormat="1" applyFont="1" applyBorder="1" applyAlignment="1">
      <alignment horizontal="right" vertical="center" wrapText="1"/>
    </xf>
    <xf numFmtId="164" fontId="36" fillId="0" borderId="2" xfId="4" applyNumberFormat="1" applyFont="1" applyBorder="1" applyAlignment="1">
      <alignment horizontal="right" vertical="center" wrapText="1"/>
    </xf>
    <xf numFmtId="164" fontId="36" fillId="0" borderId="3" xfId="4" applyNumberFormat="1" applyFont="1" applyBorder="1" applyAlignment="1">
      <alignment horizontal="right" vertical="center" wrapText="1"/>
    </xf>
    <xf numFmtId="0" fontId="8" fillId="0" borderId="12" xfId="49" applyFont="1" applyBorder="1" applyAlignment="1">
      <alignment horizontal="left" vertical="center" wrapText="1"/>
    </xf>
    <xf numFmtId="164" fontId="8" fillId="0" borderId="12" xfId="49" applyNumberFormat="1" applyFont="1" applyBorder="1" applyAlignment="1">
      <alignment horizontal="right" vertical="center" wrapText="1"/>
    </xf>
    <xf numFmtId="164" fontId="9" fillId="0" borderId="12" xfId="4" applyNumberFormat="1" applyFont="1" applyBorder="1" applyAlignment="1">
      <alignment horizontal="right" vertical="center" wrapText="1"/>
    </xf>
    <xf numFmtId="164" fontId="9" fillId="0" borderId="0" xfId="4" applyNumberFormat="1" applyFont="1" applyBorder="1" applyAlignment="1">
      <alignment horizontal="right" vertical="center" wrapText="1"/>
    </xf>
    <xf numFmtId="164" fontId="9" fillId="0" borderId="46" xfId="4" applyNumberFormat="1" applyFont="1" applyBorder="1" applyAlignment="1">
      <alignment horizontal="right" vertical="center" wrapText="1"/>
    </xf>
    <xf numFmtId="0" fontId="13" fillId="2" borderId="1" xfId="49" applyFont="1" applyFill="1" applyBorder="1" applyAlignment="1">
      <alignment horizontal="left" wrapText="1"/>
    </xf>
    <xf numFmtId="0" fontId="12" fillId="0" borderId="1" xfId="49" applyFont="1" applyBorder="1" applyAlignment="1">
      <alignment horizontal="left" wrapText="1"/>
    </xf>
    <xf numFmtId="0" fontId="12" fillId="0" borderId="4" xfId="49" applyFont="1" applyBorder="1" applyAlignment="1">
      <alignment horizontal="left" wrapText="1"/>
    </xf>
    <xf numFmtId="0" fontId="12" fillId="0" borderId="4" xfId="49" applyFont="1" applyBorder="1" applyAlignment="1">
      <alignment horizontal="left" wrapText="1" indent="1"/>
    </xf>
    <xf numFmtId="0" fontId="8" fillId="0" borderId="5" xfId="49" applyFont="1" applyBorder="1" applyAlignment="1">
      <alignment horizontal="right" wrapText="1"/>
    </xf>
    <xf numFmtId="0" fontId="8" fillId="0" borderId="0" xfId="49" applyFont="1" applyAlignment="1">
      <alignment horizontal="right" wrapText="1"/>
    </xf>
    <xf numFmtId="0" fontId="8" fillId="0" borderId="0" xfId="49" applyFont="1" applyBorder="1" applyAlignment="1">
      <alignment horizontal="right" wrapText="1"/>
    </xf>
    <xf numFmtId="0" fontId="9" fillId="0" borderId="10" xfId="49" applyFont="1" applyBorder="1" applyAlignment="1">
      <alignment horizontal="right" wrapText="1"/>
    </xf>
    <xf numFmtId="0" fontId="9" fillId="0" borderId="9" xfId="49" applyFont="1" applyBorder="1" applyAlignment="1">
      <alignment horizontal="right" wrapText="1"/>
    </xf>
    <xf numFmtId="3" fontId="8" fillId="0" borderId="3" xfId="0" applyNumberFormat="1" applyFont="1" applyFill="1" applyBorder="1" applyAlignment="1">
      <alignment horizontal="right" vertical="center" wrapText="1"/>
    </xf>
    <xf numFmtId="3" fontId="9" fillId="2" borderId="9" xfId="0" applyNumberFormat="1" applyFont="1" applyFill="1" applyBorder="1" applyAlignment="1">
      <alignment horizontal="right" vertical="center" wrapText="1"/>
    </xf>
    <xf numFmtId="3" fontId="9" fillId="2" borderId="10" xfId="0" applyNumberFormat="1" applyFont="1" applyFill="1" applyBorder="1" applyAlignment="1">
      <alignment horizontal="right" vertical="center" wrapText="1"/>
    </xf>
    <xf numFmtId="164" fontId="9" fillId="2" borderId="9" xfId="0" applyNumberFormat="1" applyFont="1" applyFill="1" applyBorder="1" applyAlignment="1">
      <alignment horizontal="right" vertical="center" wrapText="1"/>
    </xf>
    <xf numFmtId="164" fontId="9" fillId="2" borderId="10" xfId="0" applyNumberFormat="1" applyFont="1" applyFill="1" applyBorder="1" applyAlignment="1">
      <alignment horizontal="right" vertical="center" wrapText="1"/>
    </xf>
    <xf numFmtId="3" fontId="12" fillId="0" borderId="7" xfId="0" applyNumberFormat="1" applyFont="1" applyBorder="1" applyAlignment="1">
      <alignment horizontal="right" vertical="center" wrapText="1"/>
    </xf>
    <xf numFmtId="3" fontId="12" fillId="0" borderId="8" xfId="0" applyNumberFormat="1" applyFont="1" applyBorder="1" applyAlignment="1">
      <alignment horizontal="right" vertical="center" wrapText="1"/>
    </xf>
    <xf numFmtId="0" fontId="9" fillId="0" borderId="10" xfId="0" applyFont="1" applyBorder="1" applyAlignment="1">
      <alignment horizontal="right" vertical="center" wrapText="1"/>
    </xf>
    <xf numFmtId="3" fontId="8" fillId="0" borderId="46" xfId="0" applyNumberFormat="1" applyFont="1" applyBorder="1" applyAlignment="1">
      <alignment horizontal="right" vertical="center" wrapText="1"/>
    </xf>
    <xf numFmtId="0" fontId="9" fillId="0" borderId="11" xfId="0" applyFont="1" applyBorder="1" applyAlignment="1">
      <alignment horizontal="right" wrapText="1"/>
    </xf>
    <xf numFmtId="0" fontId="13" fillId="2" borderId="15" xfId="0" applyFont="1" applyFill="1" applyBorder="1" applyAlignment="1">
      <alignment horizontal="left" wrapText="1"/>
    </xf>
    <xf numFmtId="3" fontId="9" fillId="0" borderId="46" xfId="0" applyNumberFormat="1" applyFont="1" applyBorder="1" applyAlignment="1">
      <alignment horizontal="right" wrapText="1"/>
    </xf>
    <xf numFmtId="0" fontId="8" fillId="0" borderId="1" xfId="0" applyFont="1" applyBorder="1" applyAlignment="1">
      <alignment horizontal="justify" vertical="top" wrapText="1"/>
    </xf>
    <xf numFmtId="0" fontId="8" fillId="0" borderId="1" xfId="0" applyFont="1" applyBorder="1" applyAlignment="1">
      <alignment horizontal="left" wrapText="1"/>
    </xf>
    <xf numFmtId="0" fontId="8" fillId="0" borderId="4" xfId="0" applyFont="1" applyBorder="1" applyAlignment="1">
      <alignment horizontal="left" wrapText="1"/>
    </xf>
    <xf numFmtId="0" fontId="8" fillId="0" borderId="4" xfId="0" applyFont="1" applyBorder="1" applyAlignment="1">
      <alignment horizontal="left" vertical="center" wrapText="1"/>
    </xf>
    <xf numFmtId="0" fontId="9" fillId="0" borderId="46" xfId="0" applyFont="1" applyBorder="1" applyAlignment="1">
      <alignment horizontal="right" vertical="center" wrapText="1"/>
    </xf>
    <xf numFmtId="0" fontId="10" fillId="0" borderId="4" xfId="0" applyFont="1" applyBorder="1" applyAlignment="1">
      <alignment horizontal="left" vertical="center" wrapText="1"/>
    </xf>
    <xf numFmtId="0" fontId="8" fillId="0" borderId="7" xfId="0" applyFont="1" applyBorder="1" applyAlignment="1">
      <alignment horizontal="right" vertical="center" wrapText="1"/>
    </xf>
    <xf numFmtId="0" fontId="8" fillId="0" borderId="0" xfId="0" applyFont="1" applyBorder="1" applyAlignment="1">
      <alignment horizontal="right" vertical="center" wrapText="1"/>
    </xf>
    <xf numFmtId="3" fontId="8" fillId="0" borderId="45" xfId="0" applyNumberFormat="1" applyFont="1" applyBorder="1" applyAlignment="1">
      <alignment horizontal="right" vertical="center" wrapText="1"/>
    </xf>
    <xf numFmtId="0" fontId="8" fillId="0" borderId="45" xfId="0" applyFont="1" applyBorder="1" applyAlignment="1">
      <alignment horizontal="left" vertical="center" wrapText="1"/>
    </xf>
    <xf numFmtId="165" fontId="8" fillId="0" borderId="0" xfId="1" applyNumberFormat="1" applyFont="1" applyBorder="1" applyAlignment="1">
      <alignment horizontal="right" vertical="center" wrapText="1"/>
    </xf>
    <xf numFmtId="165" fontId="8" fillId="0" borderId="46" xfId="1" applyNumberFormat="1" applyFont="1" applyBorder="1" applyAlignment="1">
      <alignment horizontal="right" vertical="center" wrapText="1"/>
    </xf>
    <xf numFmtId="0" fontId="8" fillId="0" borderId="7" xfId="0" applyFont="1" applyBorder="1" applyAlignment="1">
      <alignment horizontal="left" vertical="center" wrapText="1"/>
    </xf>
    <xf numFmtId="0" fontId="9" fillId="0" borderId="48" xfId="0" applyFont="1" applyBorder="1" applyAlignment="1">
      <alignment horizontal="left" vertical="center" wrapText="1"/>
    </xf>
    <xf numFmtId="0" fontId="9" fillId="0" borderId="49" xfId="0" applyFont="1" applyBorder="1" applyAlignment="1">
      <alignment horizontal="right" vertical="center" wrapText="1"/>
    </xf>
    <xf numFmtId="0" fontId="9" fillId="0" borderId="50" xfId="0" applyFont="1" applyBorder="1" applyAlignment="1">
      <alignment horizontal="right" vertical="center" wrapText="1"/>
    </xf>
    <xf numFmtId="0" fontId="39" fillId="0" borderId="52" xfId="0" applyFont="1" applyBorder="1" applyAlignment="1">
      <alignment horizontal="left" vertical="center" wrapText="1"/>
    </xf>
    <xf numFmtId="3" fontId="36" fillId="0" borderId="51" xfId="0" applyNumberFormat="1" applyFont="1" applyBorder="1" applyAlignment="1">
      <alignment horizontal="right" vertical="center" wrapText="1"/>
    </xf>
    <xf numFmtId="0" fontId="9" fillId="0" borderId="47" xfId="0" applyFont="1" applyBorder="1" applyAlignment="1">
      <alignment horizontal="left" vertical="center" wrapText="1"/>
    </xf>
    <xf numFmtId="0" fontId="8" fillId="0" borderId="52" xfId="0" applyFont="1" applyBorder="1" applyAlignment="1">
      <alignment horizontal="left" vertical="center" wrapText="1"/>
    </xf>
    <xf numFmtId="3" fontId="32" fillId="0" borderId="2" xfId="0" applyNumberFormat="1" applyFont="1" applyFill="1" applyBorder="1" applyAlignment="1">
      <alignment horizontal="right" vertical="center" wrapText="1"/>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3" fontId="32" fillId="0" borderId="2" xfId="0" applyNumberFormat="1" applyFont="1" applyBorder="1" applyAlignment="1">
      <alignment horizontal="center" vertical="center" wrapText="1"/>
    </xf>
    <xf numFmtId="0" fontId="80" fillId="0" borderId="0" xfId="0" applyFont="1" applyAlignment="1">
      <alignment horizontal="justify" vertical="center"/>
    </xf>
    <xf numFmtId="3" fontId="32" fillId="0" borderId="3" xfId="0" applyNumberFormat="1" applyFont="1" applyBorder="1" applyAlignment="1">
      <alignment horizontal="center" vertical="center" wrapText="1"/>
    </xf>
    <xf numFmtId="3" fontId="32" fillId="0" borderId="46" xfId="0" applyNumberFormat="1" applyFont="1" applyBorder="1" applyAlignment="1">
      <alignment horizontal="right" vertical="center" wrapText="1"/>
    </xf>
    <xf numFmtId="0" fontId="9" fillId="7" borderId="52" xfId="0" applyFont="1" applyFill="1" applyBorder="1" applyAlignment="1">
      <alignment horizontal="left" vertical="center" wrapText="1"/>
    </xf>
    <xf numFmtId="0" fontId="32" fillId="0" borderId="46" xfId="0" applyFont="1" applyBorder="1" applyAlignment="1">
      <alignment horizontal="right" vertical="center" wrapText="1"/>
    </xf>
    <xf numFmtId="0" fontId="32" fillId="0" borderId="52" xfId="0" applyFont="1" applyBorder="1" applyAlignment="1">
      <alignment horizontal="justify" vertical="center" wrapText="1"/>
    </xf>
    <xf numFmtId="0" fontId="34" fillId="7" borderId="52" xfId="0" applyFont="1" applyFill="1" applyBorder="1" applyAlignment="1">
      <alignment horizontal="left" vertical="center" wrapText="1"/>
    </xf>
    <xf numFmtId="164" fontId="12" fillId="0" borderId="5" xfId="0" applyNumberFormat="1" applyFont="1" applyBorder="1" applyAlignment="1">
      <alignment horizontal="right" vertical="center" wrapText="1"/>
    </xf>
    <xf numFmtId="164" fontId="12" fillId="0" borderId="3" xfId="0" applyNumberFormat="1" applyFont="1" applyBorder="1" applyAlignment="1">
      <alignment horizontal="right" vertical="center" wrapText="1"/>
    </xf>
    <xf numFmtId="164" fontId="13" fillId="2" borderId="3" xfId="0" applyNumberFormat="1" applyFont="1" applyFill="1" applyBorder="1" applyAlignment="1">
      <alignment horizontal="right" vertical="center" wrapText="1"/>
    </xf>
    <xf numFmtId="164" fontId="12" fillId="0" borderId="0" xfId="4" applyNumberFormat="1" applyFont="1" applyFill="1" applyBorder="1" applyAlignment="1">
      <alignment horizontal="right" wrapText="1"/>
    </xf>
    <xf numFmtId="164" fontId="12" fillId="0" borderId="7" xfId="0" applyNumberFormat="1" applyFont="1" applyBorder="1" applyAlignment="1">
      <alignment horizontal="right" vertical="center" wrapText="1"/>
    </xf>
    <xf numFmtId="164" fontId="12" fillId="0" borderId="8" xfId="0" applyNumberFormat="1" applyFont="1" applyBorder="1" applyAlignment="1">
      <alignment horizontal="right" vertical="center" wrapText="1"/>
    </xf>
    <xf numFmtId="164" fontId="12" fillId="0" borderId="2" xfId="0" applyNumberFormat="1" applyFont="1" applyBorder="1" applyAlignment="1">
      <alignment horizontal="right" vertical="center" wrapText="1"/>
    </xf>
    <xf numFmtId="164" fontId="8" fillId="0" borderId="11" xfId="0" applyNumberFormat="1" applyFont="1" applyBorder="1" applyAlignment="1">
      <alignment horizontal="right" vertical="center" wrapText="1"/>
    </xf>
    <xf numFmtId="1" fontId="8" fillId="0" borderId="13" xfId="0" applyNumberFormat="1" applyFont="1" applyBorder="1" applyAlignment="1">
      <alignment horizontal="right" vertical="center" wrapText="1"/>
    </xf>
    <xf numFmtId="1" fontId="8" fillId="0" borderId="7" xfId="0" applyNumberFormat="1" applyFont="1" applyBorder="1" applyAlignment="1">
      <alignment horizontal="right" vertical="center" wrapText="1"/>
    </xf>
    <xf numFmtId="1" fontId="8" fillId="0" borderId="8" xfId="0" applyNumberFormat="1" applyFont="1" applyBorder="1" applyAlignment="1">
      <alignment horizontal="right" vertical="center" wrapText="1"/>
    </xf>
    <xf numFmtId="1" fontId="8" fillId="0" borderId="12" xfId="0" applyNumberFormat="1" applyFont="1" applyBorder="1" applyAlignment="1">
      <alignment horizontal="right" vertical="center" wrapText="1"/>
    </xf>
    <xf numFmtId="1" fontId="8" fillId="0" borderId="0" xfId="0" applyNumberFormat="1" applyFont="1" applyAlignment="1">
      <alignment horizontal="right" vertical="center" wrapText="1"/>
    </xf>
    <xf numFmtId="1" fontId="8" fillId="0" borderId="5" xfId="0" applyNumberFormat="1" applyFont="1" applyBorder="1" applyAlignment="1">
      <alignment horizontal="right" vertical="center" wrapText="1"/>
    </xf>
    <xf numFmtId="1" fontId="8" fillId="0" borderId="45" xfId="0" applyNumberFormat="1" applyFont="1" applyBorder="1" applyAlignment="1">
      <alignment vertical="center"/>
    </xf>
    <xf numFmtId="1" fontId="8" fillId="0" borderId="0" xfId="0" applyNumberFormat="1" applyFont="1" applyBorder="1" applyAlignment="1">
      <alignment vertical="center"/>
    </xf>
    <xf numFmtId="1" fontId="8" fillId="0" borderId="46" xfId="0" applyNumberFormat="1" applyFont="1" applyBorder="1" applyAlignment="1">
      <alignment vertical="center"/>
    </xf>
    <xf numFmtId="1" fontId="9" fillId="2" borderId="53" xfId="0" applyNumberFormat="1" applyFont="1" applyFill="1" applyBorder="1" applyAlignment="1">
      <alignment horizontal="right" vertical="center" wrapText="1"/>
    </xf>
    <xf numFmtId="1" fontId="9" fillId="2" borderId="54" xfId="0" applyNumberFormat="1" applyFont="1" applyFill="1" applyBorder="1" applyAlignment="1">
      <alignment horizontal="right" vertical="center" wrapText="1"/>
    </xf>
    <xf numFmtId="1" fontId="9" fillId="2" borderId="55" xfId="0" applyNumberFormat="1" applyFont="1" applyFill="1" applyBorder="1" applyAlignment="1">
      <alignment horizontal="right" vertical="center" wrapText="1"/>
    </xf>
    <xf numFmtId="0" fontId="8" fillId="0" borderId="4" xfId="0" applyFont="1" applyBorder="1" applyAlignment="1">
      <alignment horizontal="left" vertical="center" wrapText="1"/>
    </xf>
    <xf numFmtId="0" fontId="8" fillId="0" borderId="52" xfId="0" applyFont="1" applyBorder="1" applyAlignment="1">
      <alignment horizontal="left" vertical="center" wrapText="1"/>
    </xf>
    <xf numFmtId="164" fontId="8" fillId="0" borderId="21" xfId="4" applyNumberFormat="1" applyFont="1" applyBorder="1" applyAlignment="1">
      <alignment horizontal="right" vertical="center" wrapText="1"/>
    </xf>
    <xf numFmtId="164" fontId="8" fillId="0" borderId="22" xfId="4" applyNumberFormat="1" applyFont="1" applyBorder="1" applyAlignment="1">
      <alignment horizontal="right" vertical="center" wrapText="1"/>
    </xf>
    <xf numFmtId="164" fontId="8" fillId="0" borderId="23" xfId="4" applyNumberFormat="1" applyFont="1" applyBorder="1" applyAlignment="1">
      <alignment horizontal="right" vertical="center" wrapText="1"/>
    </xf>
    <xf numFmtId="164" fontId="9" fillId="2" borderId="17" xfId="4" applyNumberFormat="1" applyFont="1" applyFill="1" applyBorder="1" applyAlignment="1">
      <alignment horizontal="right" vertical="center" wrapText="1"/>
    </xf>
    <xf numFmtId="164" fontId="9" fillId="2" borderId="23" xfId="4" applyNumberFormat="1" applyFont="1" applyFill="1" applyBorder="1" applyAlignment="1">
      <alignment horizontal="right" vertical="center" wrapText="1"/>
    </xf>
    <xf numFmtId="0" fontId="9" fillId="0" borderId="48" xfId="49" applyFont="1" applyBorder="1" applyAlignment="1">
      <alignment horizontal="right" vertical="center" wrapText="1"/>
    </xf>
    <xf numFmtId="0" fontId="9" fillId="0" borderId="49" xfId="49" applyFont="1" applyBorder="1" applyAlignment="1">
      <alignment horizontal="right" vertical="center" wrapText="1"/>
    </xf>
    <xf numFmtId="0" fontId="9" fillId="0" borderId="50" xfId="49" applyFont="1" applyBorder="1" applyAlignment="1">
      <alignment horizontal="right" vertical="center" wrapText="1"/>
    </xf>
    <xf numFmtId="0" fontId="8" fillId="0" borderId="52" xfId="49" applyFont="1" applyBorder="1" applyAlignment="1">
      <alignment horizontal="left" wrapText="1"/>
    </xf>
    <xf numFmtId="164" fontId="8" fillId="0" borderId="45" xfId="4" applyNumberFormat="1" applyFont="1" applyBorder="1" applyAlignment="1">
      <alignment horizontal="right" vertical="center" wrapText="1"/>
    </xf>
    <xf numFmtId="164" fontId="8" fillId="0" borderId="46" xfId="4" applyNumberFormat="1" applyFont="1" applyBorder="1" applyAlignment="1">
      <alignment horizontal="right" vertical="center" wrapText="1"/>
    </xf>
    <xf numFmtId="3" fontId="9" fillId="0" borderId="51" xfId="4" applyNumberFormat="1" applyFont="1" applyBorder="1" applyAlignment="1">
      <alignment horizontal="right" vertical="center" wrapText="1"/>
    </xf>
    <xf numFmtId="3" fontId="8" fillId="0" borderId="51" xfId="4" applyNumberFormat="1" applyFont="1" applyBorder="1" applyAlignment="1">
      <alignment horizontal="right" vertical="center" wrapText="1"/>
    </xf>
    <xf numFmtId="3" fontId="8" fillId="0" borderId="56" xfId="4" applyNumberFormat="1" applyFont="1" applyBorder="1" applyAlignment="1">
      <alignment horizontal="right" vertical="center" wrapText="1"/>
    </xf>
    <xf numFmtId="3" fontId="8" fillId="0" borderId="57" xfId="4" applyNumberFormat="1" applyFont="1" applyBorder="1" applyAlignment="1">
      <alignment horizontal="right" vertical="center" wrapText="1"/>
    </xf>
    <xf numFmtId="3" fontId="9" fillId="0" borderId="56" xfId="4" applyNumberFormat="1" applyFont="1" applyBorder="1" applyAlignment="1">
      <alignment horizontal="right" vertical="center" wrapText="1"/>
    </xf>
    <xf numFmtId="3" fontId="9" fillId="0" borderId="57" xfId="4" applyNumberFormat="1" applyFont="1" applyBorder="1" applyAlignment="1">
      <alignment horizontal="right" vertical="center" wrapText="1"/>
    </xf>
    <xf numFmtId="3" fontId="8" fillId="0" borderId="45" xfId="4" applyNumberFormat="1" applyFont="1" applyBorder="1" applyAlignment="1">
      <alignment horizontal="right" vertical="center" wrapText="1"/>
    </xf>
    <xf numFmtId="3" fontId="8" fillId="0" borderId="0" xfId="4" applyNumberFormat="1" applyFont="1" applyBorder="1" applyAlignment="1">
      <alignment horizontal="right" vertical="center" wrapText="1"/>
    </xf>
    <xf numFmtId="3" fontId="8" fillId="0" borderId="46" xfId="4" applyNumberFormat="1" applyFont="1" applyBorder="1" applyAlignment="1">
      <alignment horizontal="right" vertical="center" wrapText="1"/>
    </xf>
    <xf numFmtId="3" fontId="8" fillId="0" borderId="51" xfId="0" applyNumberFormat="1" applyFont="1" applyBorder="1" applyAlignment="1">
      <alignment horizontal="right" vertical="center" wrapText="1"/>
    </xf>
    <xf numFmtId="3" fontId="8" fillId="0" borderId="56" xfId="0" applyNumberFormat="1" applyFont="1" applyBorder="1" applyAlignment="1">
      <alignment horizontal="right" vertical="center" wrapText="1"/>
    </xf>
    <xf numFmtId="3" fontId="9" fillId="2" borderId="56" xfId="0" applyNumberFormat="1" applyFont="1" applyFill="1" applyBorder="1" applyAlignment="1">
      <alignment horizontal="right" vertical="center" wrapText="1"/>
    </xf>
    <xf numFmtId="3" fontId="9" fillId="2" borderId="57" xfId="0" applyNumberFormat="1" applyFont="1" applyFill="1" applyBorder="1" applyAlignment="1">
      <alignment horizontal="right" vertical="center" wrapText="1"/>
    </xf>
    <xf numFmtId="0" fontId="9" fillId="2" borderId="49" xfId="0" applyFont="1" applyFill="1" applyBorder="1" applyAlignment="1">
      <alignment horizontal="right" vertical="center" wrapText="1"/>
    </xf>
    <xf numFmtId="0" fontId="9" fillId="0" borderId="56" xfId="0" applyFont="1" applyBorder="1" applyAlignment="1">
      <alignment horizontal="right" vertical="center" wrapText="1"/>
    </xf>
    <xf numFmtId="0" fontId="9" fillId="0" borderId="57" xfId="0" applyFont="1" applyBorder="1" applyAlignment="1">
      <alignment horizontal="right" vertical="center" wrapText="1"/>
    </xf>
    <xf numFmtId="0" fontId="9" fillId="0" borderId="15" xfId="49" applyFont="1" applyBorder="1" applyAlignment="1">
      <alignment horizontal="left" wrapText="1"/>
    </xf>
    <xf numFmtId="3" fontId="9" fillId="0" borderId="53" xfId="4" applyNumberFormat="1" applyFont="1" applyBorder="1" applyAlignment="1">
      <alignment horizontal="right" vertical="center" wrapText="1"/>
    </xf>
    <xf numFmtId="3" fontId="9" fillId="0" borderId="54" xfId="4" applyNumberFormat="1" applyFont="1" applyBorder="1" applyAlignment="1">
      <alignment horizontal="right" vertical="center" wrapText="1"/>
    </xf>
    <xf numFmtId="3" fontId="9" fillId="0" borderId="55" xfId="4" applyNumberFormat="1" applyFont="1" applyBorder="1" applyAlignment="1">
      <alignment horizontal="right" vertical="center" wrapText="1"/>
    </xf>
    <xf numFmtId="0" fontId="9" fillId="0" borderId="15" xfId="49" applyFont="1" applyBorder="1" applyAlignment="1">
      <alignment horizontal="left" vertical="center" wrapText="1"/>
    </xf>
    <xf numFmtId="164" fontId="9" fillId="0" borderId="53" xfId="4" applyNumberFormat="1" applyFont="1" applyBorder="1" applyAlignment="1">
      <alignment horizontal="right" vertical="center" wrapText="1"/>
    </xf>
    <xf numFmtId="164" fontId="9" fillId="0" borderId="54" xfId="4" applyNumberFormat="1" applyFont="1" applyBorder="1" applyAlignment="1">
      <alignment horizontal="right" vertical="center" wrapText="1"/>
    </xf>
    <xf numFmtId="164" fontId="9" fillId="0" borderId="55" xfId="4" applyNumberFormat="1" applyFont="1" applyBorder="1" applyAlignment="1">
      <alignment horizontal="right" vertical="center" wrapText="1"/>
    </xf>
    <xf numFmtId="0" fontId="9" fillId="0" borderId="47" xfId="49" applyFont="1" applyBorder="1" applyAlignment="1">
      <alignment horizontal="justify" vertical="center" wrapText="1"/>
    </xf>
    <xf numFmtId="10" fontId="8" fillId="0" borderId="0" xfId="49" applyNumberFormat="1" applyFont="1" applyBorder="1" applyAlignment="1">
      <alignment horizontal="right" vertical="center" wrapText="1"/>
    </xf>
    <xf numFmtId="164" fontId="8" fillId="0" borderId="13" xfId="0" applyNumberFormat="1" applyFont="1" applyBorder="1" applyAlignment="1">
      <alignment horizontal="right" vertical="center" wrapText="1"/>
    </xf>
    <xf numFmtId="164" fontId="8" fillId="0" borderId="11" xfId="4" applyNumberFormat="1" applyFont="1" applyBorder="1" applyAlignment="1">
      <alignment horizontal="right" vertical="center" wrapText="1"/>
    </xf>
    <xf numFmtId="164" fontId="8" fillId="0" borderId="2" xfId="4" applyNumberFormat="1" applyFont="1" applyBorder="1" applyAlignment="1">
      <alignment horizontal="right" vertical="center" wrapText="1"/>
    </xf>
    <xf numFmtId="10" fontId="8" fillId="0" borderId="0" xfId="0" applyNumberFormat="1" applyFont="1" applyBorder="1" applyAlignment="1">
      <alignment horizontal="right" vertical="center" wrapText="1"/>
    </xf>
    <xf numFmtId="3" fontId="8" fillId="0" borderId="10" xfId="0" applyNumberFormat="1" applyFont="1" applyBorder="1" applyAlignment="1">
      <alignment horizontal="right" vertical="center" wrapText="1"/>
    </xf>
    <xf numFmtId="3" fontId="29" fillId="0" borderId="0" xfId="0" applyNumberFormat="1" applyFont="1" applyAlignment="1">
      <alignment horizontal="right" vertical="center" wrapText="1"/>
    </xf>
    <xf numFmtId="3" fontId="29" fillId="0" borderId="5" xfId="0" applyNumberFormat="1" applyFont="1" applyBorder="1" applyAlignment="1">
      <alignment horizontal="right" vertical="center" wrapText="1"/>
    </xf>
    <xf numFmtId="166" fontId="29" fillId="0" borderId="2" xfId="0" applyNumberFormat="1" applyFont="1" applyBorder="1" applyAlignment="1">
      <alignment horizontal="right" vertical="center" wrapText="1"/>
    </xf>
    <xf numFmtId="166" fontId="29" fillId="0" borderId="3" xfId="0" applyNumberFormat="1" applyFont="1" applyBorder="1" applyAlignment="1">
      <alignment horizontal="right" vertical="center" wrapText="1"/>
    </xf>
    <xf numFmtId="3" fontId="12" fillId="0" borderId="0" xfId="49" applyNumberFormat="1" applyFont="1" applyBorder="1" applyAlignment="1">
      <alignment horizontal="right" vertical="center" wrapText="1"/>
    </xf>
    <xf numFmtId="3" fontId="12" fillId="0" borderId="0" xfId="49" applyNumberFormat="1" applyFont="1" applyAlignment="1">
      <alignment horizontal="right" vertical="center" wrapText="1"/>
    </xf>
    <xf numFmtId="3" fontId="12" fillId="0" borderId="2" xfId="49" applyNumberFormat="1" applyFont="1" applyBorder="1" applyAlignment="1">
      <alignment horizontal="right" vertical="center" wrapText="1"/>
    </xf>
    <xf numFmtId="3" fontId="13" fillId="2" borderId="2" xfId="49" applyNumberFormat="1" applyFont="1" applyFill="1" applyBorder="1" applyAlignment="1">
      <alignment horizontal="right" vertical="center" wrapText="1"/>
    </xf>
    <xf numFmtId="3" fontId="9" fillId="0" borderId="0" xfId="0" applyNumberFormat="1" applyFont="1" applyBorder="1" applyAlignment="1">
      <alignment horizontal="right" vertical="center" wrapText="1"/>
    </xf>
    <xf numFmtId="164" fontId="9" fillId="7" borderId="2" xfId="49" applyNumberFormat="1" applyFont="1" applyFill="1" applyBorder="1" applyAlignment="1">
      <alignment horizontal="right" vertical="center" wrapText="1"/>
    </xf>
    <xf numFmtId="164" fontId="9" fillId="7" borderId="3" xfId="49" applyNumberFormat="1" applyFont="1" applyFill="1" applyBorder="1" applyAlignment="1">
      <alignment horizontal="right" vertical="center" wrapText="1"/>
    </xf>
    <xf numFmtId="1" fontId="32" fillId="0" borderId="0" xfId="0" applyNumberFormat="1" applyFont="1" applyBorder="1" applyAlignment="1">
      <alignment horizontal="right" vertical="center" wrapText="1"/>
    </xf>
    <xf numFmtId="1" fontId="32" fillId="0" borderId="46" xfId="0" applyNumberFormat="1" applyFont="1" applyBorder="1" applyAlignment="1">
      <alignment horizontal="right" vertical="center" wrapText="1"/>
    </xf>
    <xf numFmtId="1" fontId="32" fillId="0" borderId="56" xfId="0" applyNumberFormat="1" applyFont="1" applyBorder="1" applyAlignment="1">
      <alignment horizontal="right" vertical="center" wrapText="1"/>
    </xf>
    <xf numFmtId="1" fontId="32" fillId="0" borderId="57" xfId="0" applyNumberFormat="1" applyFont="1" applyBorder="1" applyAlignment="1">
      <alignment horizontal="right" vertical="center" wrapText="1"/>
    </xf>
    <xf numFmtId="1" fontId="34" fillId="7" borderId="56" xfId="0" applyNumberFormat="1" applyFont="1" applyFill="1" applyBorder="1" applyAlignment="1">
      <alignment horizontal="right" vertical="center" wrapText="1"/>
    </xf>
    <xf numFmtId="1" fontId="34" fillId="7" borderId="57" xfId="0" applyNumberFormat="1" applyFont="1" applyFill="1" applyBorder="1" applyAlignment="1">
      <alignment horizontal="right" vertical="center" wrapText="1"/>
    </xf>
    <xf numFmtId="0" fontId="9" fillId="0" borderId="51" xfId="0" applyFont="1" applyBorder="1" applyAlignment="1">
      <alignment horizontal="right" vertical="center" wrapText="1"/>
    </xf>
    <xf numFmtId="0" fontId="8" fillId="0" borderId="58" xfId="0" applyFont="1" applyBorder="1" applyAlignment="1">
      <alignment horizontal="justify" vertical="center" wrapText="1"/>
    </xf>
    <xf numFmtId="0" fontId="8" fillId="0" borderId="52" xfId="0" applyFont="1" applyBorder="1" applyAlignment="1">
      <alignment horizontal="justify" vertical="center" wrapText="1"/>
    </xf>
    <xf numFmtId="0" fontId="8" fillId="0" borderId="58" xfId="0" applyFont="1" applyBorder="1" applyAlignment="1">
      <alignment horizontal="left" vertical="center" wrapText="1"/>
    </xf>
    <xf numFmtId="3" fontId="32" fillId="0" borderId="3" xfId="0" applyNumberFormat="1" applyFont="1" applyFill="1" applyBorder="1" applyAlignment="1">
      <alignment horizontal="right" vertical="center" wrapText="1"/>
    </xf>
    <xf numFmtId="164" fontId="8" fillId="0" borderId="45" xfId="0" applyNumberFormat="1" applyFont="1" applyBorder="1" applyAlignment="1">
      <alignment horizontal="right" vertical="center" wrapText="1"/>
    </xf>
    <xf numFmtId="164" fontId="8" fillId="0" borderId="46" xfId="0" applyNumberFormat="1" applyFont="1" applyBorder="1" applyAlignment="1">
      <alignment horizontal="right" vertical="center" wrapText="1"/>
    </xf>
    <xf numFmtId="164" fontId="36" fillId="0" borderId="51" xfId="4" applyNumberFormat="1" applyFont="1" applyBorder="1" applyAlignment="1">
      <alignment vertical="center"/>
    </xf>
    <xf numFmtId="164" fontId="36" fillId="0" borderId="56" xfId="4" applyNumberFormat="1" applyFont="1" applyBorder="1" applyAlignment="1">
      <alignment vertical="center"/>
    </xf>
    <xf numFmtId="164" fontId="36" fillId="0" borderId="57" xfId="4" applyNumberFormat="1" applyFont="1" applyBorder="1" applyAlignment="1">
      <alignment vertical="center"/>
    </xf>
    <xf numFmtId="3" fontId="8" fillId="0" borderId="49" xfId="0" applyNumberFormat="1" applyFont="1" applyBorder="1" applyAlignment="1">
      <alignment horizontal="right" vertical="center" wrapText="1"/>
    </xf>
    <xf numFmtId="0" fontId="32" fillId="5" borderId="52" xfId="0" applyFont="1" applyFill="1" applyBorder="1" applyAlignment="1">
      <alignment horizontal="left" vertical="center"/>
    </xf>
    <xf numFmtId="0" fontId="32" fillId="0" borderId="57" xfId="0" applyFont="1" applyBorder="1" applyAlignment="1">
      <alignment horizontal="center" vertical="center"/>
    </xf>
    <xf numFmtId="0" fontId="32" fillId="5" borderId="57" xfId="0" applyFont="1" applyFill="1" applyBorder="1" applyAlignment="1">
      <alignment horizontal="center" vertical="center"/>
    </xf>
    <xf numFmtId="3" fontId="32" fillId="5" borderId="57" xfId="0" applyNumberFormat="1" applyFont="1" applyFill="1" applyBorder="1" applyAlignment="1">
      <alignment horizontal="center" vertical="center"/>
    </xf>
    <xf numFmtId="0" fontId="33" fillId="5" borderId="57" xfId="0" applyFont="1" applyFill="1" applyBorder="1" applyAlignment="1">
      <alignment horizontal="center" vertical="center"/>
    </xf>
    <xf numFmtId="3" fontId="34" fillId="7" borderId="57" xfId="0" applyNumberFormat="1" applyFont="1" applyFill="1" applyBorder="1" applyAlignment="1">
      <alignment horizontal="center" vertical="center" wrapText="1"/>
    </xf>
    <xf numFmtId="0" fontId="8" fillId="0" borderId="6" xfId="0" applyFont="1" applyBorder="1" applyAlignment="1">
      <alignment horizontal="left" wrapText="1"/>
    </xf>
    <xf numFmtId="0" fontId="8" fillId="0" borderId="1" xfId="0" applyFont="1" applyBorder="1" applyAlignment="1">
      <alignment horizontal="left" wrapText="1"/>
    </xf>
    <xf numFmtId="0" fontId="8" fillId="0" borderId="4" xfId="0" applyFont="1" applyBorder="1" applyAlignment="1">
      <alignment horizontal="left" wrapText="1"/>
    </xf>
    <xf numFmtId="0" fontId="8" fillId="0" borderId="4" xfId="0" applyFont="1" applyBorder="1" applyAlignment="1">
      <alignment horizontal="left" vertical="center" wrapText="1"/>
    </xf>
    <xf numFmtId="0" fontId="8" fillId="0" borderId="47" xfId="0" applyFont="1" applyBorder="1" applyAlignment="1">
      <alignment horizontal="left" vertical="center" wrapText="1"/>
    </xf>
    <xf numFmtId="0" fontId="8" fillId="0" borderId="52" xfId="0" applyFont="1" applyBorder="1" applyAlignment="1">
      <alignment horizontal="left" vertical="center" wrapText="1"/>
    </xf>
    <xf numFmtId="0" fontId="9" fillId="2" borderId="7" xfId="0" applyFont="1" applyFill="1" applyBorder="1" applyAlignment="1">
      <alignment horizontal="right" vertical="center" wrapText="1"/>
    </xf>
    <xf numFmtId="0" fontId="9" fillId="2" borderId="0" xfId="0" applyFont="1" applyFill="1" applyBorder="1" applyAlignment="1">
      <alignment horizontal="right" vertical="center" wrapText="1"/>
    </xf>
    <xf numFmtId="0" fontId="9" fillId="2" borderId="8" xfId="0" applyFont="1" applyFill="1" applyBorder="1" applyAlignment="1">
      <alignment horizontal="right" vertical="center" wrapText="1"/>
    </xf>
    <xf numFmtId="0" fontId="8" fillId="0" borderId="1" xfId="0" applyFont="1" applyBorder="1" applyAlignment="1">
      <alignment horizontal="justify" vertical="center" wrapText="1"/>
    </xf>
    <xf numFmtId="0" fontId="9" fillId="0" borderId="3" xfId="0" applyFont="1" applyBorder="1" applyAlignment="1">
      <alignment horizontal="right" wrapText="1"/>
    </xf>
    <xf numFmtId="0" fontId="8" fillId="0" borderId="1" xfId="0" applyFont="1" applyBorder="1" applyAlignment="1">
      <alignment horizontal="left" vertical="center" wrapText="1"/>
    </xf>
    <xf numFmtId="3" fontId="9" fillId="2" borderId="5" xfId="0" applyNumberFormat="1" applyFont="1" applyFill="1" applyBorder="1" applyAlignment="1">
      <alignment horizontal="right" wrapText="1"/>
    </xf>
    <xf numFmtId="0" fontId="8" fillId="0" borderId="1" xfId="0" applyFont="1" applyBorder="1" applyAlignment="1">
      <alignment horizontal="left" vertical="center" wrapText="1"/>
    </xf>
    <xf numFmtId="0" fontId="8" fillId="0" borderId="1" xfId="49" applyFont="1" applyBorder="1" applyAlignment="1">
      <alignment horizontal="left" vertical="center" wrapText="1"/>
    </xf>
    <xf numFmtId="0" fontId="9" fillId="0" borderId="51" xfId="0" applyFont="1" applyBorder="1" applyAlignment="1">
      <alignment horizontal="right" wrapText="1"/>
    </xf>
    <xf numFmtId="0" fontId="9" fillId="0" borderId="56" xfId="0" applyFont="1" applyBorder="1" applyAlignment="1">
      <alignment horizontal="right" wrapText="1"/>
    </xf>
    <xf numFmtId="0" fontId="9" fillId="0" borderId="57" xfId="0" applyFont="1" applyBorder="1" applyAlignment="1">
      <alignment horizontal="right" wrapText="1"/>
    </xf>
    <xf numFmtId="164" fontId="8" fillId="0" borderId="49" xfId="0" applyNumberFormat="1" applyFont="1" applyBorder="1" applyAlignment="1">
      <alignment horizontal="right" vertical="center" wrapText="1"/>
    </xf>
    <xf numFmtId="0" fontId="8" fillId="0" borderId="52" xfId="0" applyFont="1" applyFill="1" applyBorder="1" applyAlignment="1">
      <alignment horizontal="left" vertical="center" wrapText="1"/>
    </xf>
    <xf numFmtId="164" fontId="8" fillId="0" borderId="48" xfId="0" applyNumberFormat="1" applyFont="1" applyBorder="1" applyAlignment="1">
      <alignment horizontal="right" vertical="center" wrapText="1"/>
    </xf>
    <xf numFmtId="164" fontId="8" fillId="0" borderId="50" xfId="0" applyNumberFormat="1" applyFont="1" applyBorder="1" applyAlignment="1">
      <alignment horizontal="right" vertical="center" wrapText="1"/>
    </xf>
    <xf numFmtId="164" fontId="8" fillId="0" borderId="51" xfId="0" applyNumberFormat="1" applyFont="1" applyBorder="1" applyAlignment="1">
      <alignment horizontal="right" vertical="center" wrapText="1"/>
    </xf>
    <xf numFmtId="164" fontId="8" fillId="0" borderId="56" xfId="0" applyNumberFormat="1" applyFont="1" applyBorder="1" applyAlignment="1">
      <alignment horizontal="right" vertical="center" wrapText="1"/>
    </xf>
    <xf numFmtId="164" fontId="8" fillId="0" borderId="57" xfId="0" applyNumberFormat="1" applyFont="1" applyBorder="1" applyAlignment="1">
      <alignment horizontal="right" vertical="center" wrapText="1"/>
    </xf>
    <xf numFmtId="0" fontId="8" fillId="0" borderId="47" xfId="0" applyFont="1" applyBorder="1" applyAlignment="1">
      <alignment horizontal="left" wrapText="1"/>
    </xf>
    <xf numFmtId="0" fontId="8" fillId="0" borderId="58" xfId="0" applyFont="1" applyBorder="1" applyAlignment="1">
      <alignment horizontal="left" wrapText="1"/>
    </xf>
    <xf numFmtId="0" fontId="8" fillId="0" borderId="52" xfId="0" applyFont="1" applyFill="1" applyBorder="1" applyAlignment="1">
      <alignment horizontal="left" wrapText="1"/>
    </xf>
    <xf numFmtId="164" fontId="8" fillId="0" borderId="48" xfId="4" applyNumberFormat="1" applyFont="1" applyBorder="1" applyAlignment="1">
      <alignment horizontal="right" vertical="center" wrapText="1"/>
    </xf>
    <xf numFmtId="164" fontId="8" fillId="0" borderId="49" xfId="4" applyNumberFormat="1" applyFont="1" applyBorder="1" applyAlignment="1">
      <alignment horizontal="right" vertical="center" wrapText="1"/>
    </xf>
    <xf numFmtId="164" fontId="8" fillId="0" borderId="50" xfId="4" applyNumberFormat="1" applyFont="1" applyBorder="1" applyAlignment="1">
      <alignment horizontal="right" vertical="center" wrapText="1"/>
    </xf>
    <xf numFmtId="164" fontId="8" fillId="0" borderId="51" xfId="4" applyNumberFormat="1" applyFont="1" applyBorder="1" applyAlignment="1">
      <alignment horizontal="right" vertical="center" wrapText="1"/>
    </xf>
    <xf numFmtId="164" fontId="8" fillId="0" borderId="56" xfId="4" applyNumberFormat="1" applyFont="1" applyBorder="1" applyAlignment="1">
      <alignment horizontal="right" vertical="center" wrapText="1"/>
    </xf>
    <xf numFmtId="164" fontId="8" fillId="0" borderId="57" xfId="4" applyNumberFormat="1" applyFont="1" applyBorder="1" applyAlignment="1">
      <alignment horizontal="right" vertical="center" wrapText="1"/>
    </xf>
    <xf numFmtId="0" fontId="9" fillId="0" borderId="45" xfId="0" applyFont="1" applyBorder="1" applyAlignment="1">
      <alignment horizontal="right" wrapText="1"/>
    </xf>
    <xf numFmtId="0" fontId="9" fillId="0" borderId="46" xfId="0" applyFont="1" applyBorder="1" applyAlignment="1">
      <alignment horizontal="right" wrapText="1"/>
    </xf>
    <xf numFmtId="0" fontId="9" fillId="0" borderId="45" xfId="0" applyFont="1" applyBorder="1" applyAlignment="1">
      <alignment horizontal="left" wrapText="1"/>
    </xf>
    <xf numFmtId="0" fontId="8" fillId="0" borderId="51" xfId="0" applyFont="1" applyBorder="1" applyAlignment="1">
      <alignment horizontal="left" wrapText="1"/>
    </xf>
    <xf numFmtId="0" fontId="9" fillId="0" borderId="47" xfId="0" applyFont="1" applyFill="1" applyBorder="1" applyAlignment="1">
      <alignment horizontal="left" vertical="center" wrapText="1"/>
    </xf>
    <xf numFmtId="1" fontId="8" fillId="0" borderId="0" xfId="0" applyNumberFormat="1" applyFont="1" applyBorder="1" applyAlignment="1">
      <alignment horizontal="right" vertical="center" wrapText="1"/>
    </xf>
    <xf numFmtId="1" fontId="8" fillId="0" borderId="46" xfId="0" applyNumberFormat="1" applyFont="1" applyBorder="1" applyAlignment="1">
      <alignment horizontal="right" vertical="center" wrapText="1"/>
    </xf>
    <xf numFmtId="1" fontId="8" fillId="0" borderId="56" xfId="0" applyNumberFormat="1" applyFont="1" applyBorder="1" applyAlignment="1">
      <alignment horizontal="right" vertical="center" wrapText="1"/>
    </xf>
    <xf numFmtId="1" fontId="8" fillId="0" borderId="57" xfId="0" applyNumberFormat="1" applyFont="1" applyBorder="1" applyAlignment="1">
      <alignment horizontal="right" vertical="center" wrapText="1"/>
    </xf>
    <xf numFmtId="0" fontId="8" fillId="0" borderId="0" xfId="0" applyFont="1" applyBorder="1" applyAlignment="1">
      <alignment horizontal="justify" vertical="top" wrapText="1"/>
    </xf>
    <xf numFmtId="1" fontId="8" fillId="0" borderId="45" xfId="4" applyNumberFormat="1" applyFont="1" applyBorder="1" applyAlignment="1">
      <alignment horizontal="right" vertical="center" wrapText="1"/>
    </xf>
    <xf numFmtId="1" fontId="8" fillId="0" borderId="51" xfId="4" applyNumberFormat="1" applyFont="1" applyBorder="1" applyAlignment="1">
      <alignment horizontal="right" vertical="center" wrapText="1"/>
    </xf>
    <xf numFmtId="0" fontId="9" fillId="0" borderId="54" xfId="0" applyFont="1" applyBorder="1" applyAlignment="1">
      <alignment horizontal="right" wrapText="1"/>
    </xf>
    <xf numFmtId="3" fontId="12" fillId="0" borderId="0" xfId="0" applyNumberFormat="1" applyFont="1" applyBorder="1" applyAlignment="1">
      <alignment horizontal="right" vertical="center" wrapText="1"/>
    </xf>
    <xf numFmtId="3" fontId="12" fillId="0" borderId="56" xfId="0" applyNumberFormat="1" applyFont="1" applyBorder="1" applyAlignment="1">
      <alignment horizontal="right" vertical="center" wrapText="1"/>
    </xf>
    <xf numFmtId="3" fontId="13" fillId="2" borderId="56" xfId="0" applyNumberFormat="1" applyFont="1" applyFill="1" applyBorder="1" applyAlignment="1">
      <alignment horizontal="right" vertical="center" wrapText="1"/>
    </xf>
    <xf numFmtId="0" fontId="10" fillId="0" borderId="4" xfId="0" applyFont="1" applyBorder="1" applyAlignment="1">
      <alignment vertical="top" wrapText="1"/>
    </xf>
    <xf numFmtId="0" fontId="10" fillId="0" borderId="4" xfId="0" applyFont="1" applyBorder="1" applyAlignment="1">
      <alignment horizontal="left" vertical="top" wrapText="1"/>
    </xf>
    <xf numFmtId="0" fontId="9" fillId="0" borderId="53" xfId="0" applyFont="1" applyBorder="1" applyAlignment="1">
      <alignment horizontal="right" wrapText="1"/>
    </xf>
    <xf numFmtId="0" fontId="9" fillId="0" borderId="55" xfId="0" applyFont="1" applyBorder="1" applyAlignment="1">
      <alignment horizontal="right" wrapText="1"/>
    </xf>
    <xf numFmtId="0" fontId="12" fillId="0" borderId="58" xfId="0" applyFont="1" applyBorder="1" applyAlignment="1">
      <alignment horizontal="left" wrapText="1" indent="1"/>
    </xf>
    <xf numFmtId="3" fontId="8" fillId="0" borderId="53" xfId="0" applyNumberFormat="1" applyFont="1" applyBorder="1" applyAlignment="1">
      <alignment horizontal="right" vertical="center" wrapText="1"/>
    </xf>
    <xf numFmtId="3" fontId="8" fillId="0" borderId="54" xfId="0" applyNumberFormat="1" applyFont="1" applyBorder="1" applyAlignment="1">
      <alignment horizontal="right" vertical="center" wrapText="1"/>
    </xf>
    <xf numFmtId="3" fontId="8" fillId="0" borderId="55" xfId="0" applyNumberFormat="1" applyFont="1" applyBorder="1" applyAlignment="1">
      <alignment horizontal="right" vertical="center" wrapText="1"/>
    </xf>
    <xf numFmtId="0" fontId="12" fillId="0" borderId="15" xfId="0" applyFont="1" applyBorder="1" applyAlignment="1">
      <alignment wrapText="1"/>
    </xf>
    <xf numFmtId="3" fontId="8" fillId="3" borderId="45" xfId="0" applyNumberFormat="1" applyFont="1" applyFill="1" applyBorder="1" applyAlignment="1">
      <alignment horizontal="right" vertical="center" wrapText="1"/>
    </xf>
    <xf numFmtId="3" fontId="8" fillId="0" borderId="51" xfId="0" applyNumberFormat="1" applyFont="1" applyFill="1" applyBorder="1" applyAlignment="1">
      <alignment horizontal="right" vertical="center" wrapText="1"/>
    </xf>
    <xf numFmtId="3" fontId="8" fillId="0" borderId="49" xfId="0" applyNumberFormat="1" applyFont="1" applyFill="1" applyBorder="1" applyAlignment="1">
      <alignment horizontal="right" vertical="center" wrapText="1"/>
    </xf>
    <xf numFmtId="3" fontId="9" fillId="2" borderId="49" xfId="0" applyNumberFormat="1" applyFont="1" applyFill="1" applyBorder="1" applyAlignment="1">
      <alignment vertical="center" wrapText="1"/>
    </xf>
    <xf numFmtId="3" fontId="9" fillId="2" borderId="56" xfId="0" applyNumberFormat="1" applyFont="1" applyFill="1" applyBorder="1" applyAlignment="1">
      <alignment vertical="center" wrapText="1"/>
    </xf>
    <xf numFmtId="0" fontId="8" fillId="3" borderId="49" xfId="0" applyFont="1" applyFill="1" applyBorder="1" applyAlignment="1">
      <alignment horizontal="right" vertical="center" wrapText="1"/>
    </xf>
    <xf numFmtId="3" fontId="8" fillId="0" borderId="56" xfId="0" applyNumberFormat="1" applyFont="1" applyFill="1" applyBorder="1" applyAlignment="1">
      <alignment horizontal="right" vertical="center" wrapText="1"/>
    </xf>
    <xf numFmtId="0" fontId="9" fillId="2" borderId="47" xfId="0" applyFont="1" applyFill="1" applyBorder="1" applyAlignment="1">
      <alignment horizontal="left" wrapText="1"/>
    </xf>
    <xf numFmtId="0" fontId="9" fillId="2" borderId="52" xfId="0" applyFont="1" applyFill="1" applyBorder="1" applyAlignment="1">
      <alignment horizontal="left" wrapText="1"/>
    </xf>
    <xf numFmtId="0" fontId="8" fillId="3" borderId="48" xfId="0" applyFont="1" applyFill="1" applyBorder="1" applyAlignment="1">
      <alignment horizontal="right" vertical="center" wrapText="1"/>
    </xf>
    <xf numFmtId="0" fontId="8" fillId="3" borderId="50" xfId="0" applyFont="1" applyFill="1" applyBorder="1" applyAlignment="1">
      <alignment horizontal="right" vertical="center" wrapText="1"/>
    </xf>
    <xf numFmtId="3" fontId="8" fillId="3" borderId="46" xfId="0" applyNumberFormat="1" applyFont="1" applyFill="1" applyBorder="1" applyAlignment="1">
      <alignment horizontal="right" vertical="center" wrapText="1"/>
    </xf>
    <xf numFmtId="3" fontId="8" fillId="0" borderId="57" xfId="0" applyNumberFormat="1" applyFont="1" applyFill="1" applyBorder="1" applyAlignment="1">
      <alignment horizontal="right" vertical="center" wrapText="1"/>
    </xf>
    <xf numFmtId="3" fontId="32" fillId="0" borderId="56" xfId="0" applyNumberFormat="1" applyFont="1" applyBorder="1" applyAlignment="1">
      <alignment horizontal="right" vertical="center" wrapText="1"/>
    </xf>
    <xf numFmtId="0" fontId="0" fillId="0" borderId="54" xfId="0" applyBorder="1" applyAlignment="1">
      <alignment horizontal="center" vertical="top" wrapText="1"/>
    </xf>
    <xf numFmtId="0" fontId="8" fillId="0" borderId="15" xfId="0" applyFont="1" applyBorder="1" applyAlignment="1">
      <alignment horizontal="left" vertical="center" wrapText="1"/>
    </xf>
    <xf numFmtId="3" fontId="32" fillId="0" borderId="49" xfId="0" applyNumberFormat="1" applyFont="1" applyBorder="1" applyAlignment="1">
      <alignment horizontal="right" vertical="center" wrapText="1"/>
    </xf>
    <xf numFmtId="3" fontId="32" fillId="0" borderId="50" xfId="0" applyNumberFormat="1" applyFont="1" applyBorder="1" applyAlignment="1">
      <alignment horizontal="right" vertical="center" wrapText="1"/>
    </xf>
    <xf numFmtId="3" fontId="32" fillId="0" borderId="57" xfId="0" applyNumberFormat="1" applyFont="1" applyBorder="1" applyAlignment="1">
      <alignment horizontal="right" vertical="center" wrapText="1"/>
    </xf>
    <xf numFmtId="0" fontId="32" fillId="0" borderId="58" xfId="0" applyFont="1" applyBorder="1" applyAlignment="1">
      <alignment horizontal="justify" vertical="center" wrapText="1"/>
    </xf>
    <xf numFmtId="0" fontId="80" fillId="0" borderId="46" xfId="0" applyFont="1" applyBorder="1" applyAlignment="1">
      <alignment horizontal="right" vertical="center" wrapText="1"/>
    </xf>
    <xf numFmtId="3" fontId="34" fillId="7" borderId="57" xfId="0" applyNumberFormat="1" applyFont="1" applyFill="1" applyBorder="1" applyAlignment="1">
      <alignment horizontal="right" vertical="center" wrapText="1"/>
    </xf>
    <xf numFmtId="9" fontId="34" fillId="7" borderId="57" xfId="0" applyNumberFormat="1" applyFont="1" applyFill="1" applyBorder="1" applyAlignment="1">
      <alignment horizontal="right" vertical="center" wrapText="1"/>
    </xf>
    <xf numFmtId="0" fontId="32" fillId="0" borderId="52" xfId="0" applyFont="1" applyBorder="1" applyAlignment="1">
      <alignment horizontal="justify" vertical="center"/>
    </xf>
    <xf numFmtId="0" fontId="32" fillId="0" borderId="57" xfId="0" applyFont="1" applyBorder="1" applyAlignment="1">
      <alignment horizontal="right" vertical="center"/>
    </xf>
    <xf numFmtId="3" fontId="32" fillId="0" borderId="57" xfId="0" applyNumberFormat="1" applyFont="1" applyBorder="1" applyAlignment="1">
      <alignment horizontal="right" vertical="center"/>
    </xf>
    <xf numFmtId="0" fontId="34" fillId="7" borderId="58" xfId="0" applyFont="1" applyFill="1" applyBorder="1" applyAlignment="1">
      <alignment horizontal="left" vertical="center" wrapText="1"/>
    </xf>
    <xf numFmtId="3" fontId="34" fillId="7" borderId="46" xfId="0" applyNumberFormat="1" applyFont="1" applyFill="1" applyBorder="1" applyAlignment="1">
      <alignment horizontal="right" vertical="center" wrapText="1"/>
    </xf>
    <xf numFmtId="0" fontId="34" fillId="7" borderId="15" xfId="0" applyFont="1" applyFill="1" applyBorder="1" applyAlignment="1">
      <alignment horizontal="left" vertical="center" wrapText="1"/>
    </xf>
    <xf numFmtId="9" fontId="34" fillId="7" borderId="55" xfId="0" applyNumberFormat="1" applyFont="1" applyFill="1" applyBorder="1" applyAlignment="1">
      <alignment horizontal="right" vertical="center" wrapText="1"/>
    </xf>
    <xf numFmtId="0" fontId="32" fillId="0" borderId="58" xfId="0" applyFont="1" applyBorder="1" applyAlignment="1">
      <alignment horizontal="justify" vertical="center"/>
    </xf>
    <xf numFmtId="3" fontId="32" fillId="0" borderId="46" xfId="0" applyNumberFormat="1" applyFont="1" applyBorder="1" applyAlignment="1">
      <alignment horizontal="right" vertical="center"/>
    </xf>
    <xf numFmtId="0" fontId="8" fillId="0" borderId="0" xfId="0" applyFont="1" applyAlignment="1">
      <alignment horizontal="left" vertical="center"/>
    </xf>
    <xf numFmtId="0" fontId="14" fillId="0" borderId="0" xfId="0" applyFont="1" applyAlignment="1">
      <alignment horizontal="justify" vertical="center"/>
    </xf>
    <xf numFmtId="0" fontId="8" fillId="0" borderId="0" xfId="0" applyFont="1" applyBorder="1" applyAlignment="1">
      <alignment horizontal="left" vertical="top"/>
    </xf>
    <xf numFmtId="0" fontId="9" fillId="2" borderId="15" xfId="0" applyFont="1" applyFill="1" applyBorder="1" applyAlignment="1">
      <alignment horizontal="left" wrapText="1"/>
    </xf>
    <xf numFmtId="0" fontId="13" fillId="2" borderId="53" xfId="0" applyFont="1" applyFill="1" applyBorder="1" applyAlignment="1">
      <alignment horizontal="right" wrapText="1"/>
    </xf>
    <xf numFmtId="0" fontId="13" fillId="2" borderId="54" xfId="0" applyFont="1" applyFill="1" applyBorder="1" applyAlignment="1">
      <alignment horizontal="right" wrapText="1"/>
    </xf>
    <xf numFmtId="0" fontId="13" fillId="2" borderId="55" xfId="0" applyFont="1" applyFill="1" applyBorder="1" applyAlignment="1">
      <alignment horizontal="right" wrapText="1"/>
    </xf>
    <xf numFmtId="1" fontId="8" fillId="0" borderId="0" xfId="4" applyNumberFormat="1" applyFont="1" applyBorder="1" applyAlignment="1">
      <alignment horizontal="right" vertical="center" wrapText="1"/>
    </xf>
    <xf numFmtId="1" fontId="8" fillId="0" borderId="56" xfId="4" applyNumberFormat="1" applyFont="1" applyBorder="1" applyAlignment="1">
      <alignment horizontal="right" vertical="center" wrapText="1"/>
    </xf>
    <xf numFmtId="1" fontId="8" fillId="0" borderId="57" xfId="4" applyNumberFormat="1" applyFont="1" applyBorder="1" applyAlignment="1">
      <alignment horizontal="right" vertical="center" wrapText="1"/>
    </xf>
    <xf numFmtId="0" fontId="8" fillId="0" borderId="0" xfId="0" applyFont="1" applyAlignment="1">
      <alignment horizontal="justify" vertical="center"/>
    </xf>
    <xf numFmtId="0" fontId="6" fillId="0" borderId="0" xfId="0" applyFont="1" applyBorder="1"/>
    <xf numFmtId="0" fontId="89" fillId="0" borderId="0" xfId="0" applyFont="1"/>
    <xf numFmtId="165" fontId="36" fillId="0" borderId="2" xfId="1" applyNumberFormat="1" applyFont="1" applyBorder="1" applyAlignment="1">
      <alignment horizontal="right" vertical="center" wrapText="1"/>
    </xf>
    <xf numFmtId="165" fontId="36" fillId="0" borderId="3" xfId="1" applyNumberFormat="1" applyFont="1" applyBorder="1" applyAlignment="1">
      <alignment horizontal="right" vertical="center" wrapText="1"/>
    </xf>
    <xf numFmtId="0" fontId="8" fillId="0" borderId="15" xfId="0" applyFont="1" applyBorder="1"/>
    <xf numFmtId="0" fontId="9" fillId="0" borderId="2" xfId="0" applyFont="1" applyBorder="1" applyAlignment="1">
      <alignment horizontal="center" wrapText="1"/>
    </xf>
    <xf numFmtId="0" fontId="9" fillId="0" borderId="3" xfId="0" applyFont="1" applyBorder="1" applyAlignment="1">
      <alignment horizontal="center" wrapText="1"/>
    </xf>
    <xf numFmtId="0" fontId="88" fillId="0" borderId="0" xfId="0" applyFont="1"/>
    <xf numFmtId="0" fontId="9" fillId="0" borderId="6" xfId="0" applyFont="1" applyBorder="1" applyAlignment="1">
      <alignment horizontal="left" vertical="center" wrapText="1"/>
    </xf>
    <xf numFmtId="0" fontId="7" fillId="0" borderId="10" xfId="0" applyFont="1" applyFill="1" applyBorder="1" applyAlignment="1">
      <alignment horizontal="justify" wrapText="1"/>
    </xf>
    <xf numFmtId="0" fontId="62" fillId="0" borderId="15" xfId="0" applyFont="1" applyBorder="1"/>
    <xf numFmtId="0" fontId="90" fillId="0" borderId="55" xfId="0" applyFont="1" applyBorder="1" applyAlignment="1">
      <alignment horizontal="right" vertical="center"/>
    </xf>
    <xf numFmtId="0" fontId="90" fillId="0" borderId="52" xfId="0" applyFont="1" applyBorder="1" applyAlignment="1">
      <alignment horizontal="left" vertical="center"/>
    </xf>
    <xf numFmtId="0" fontId="62" fillId="0" borderId="57" xfId="0" applyFont="1" applyBorder="1" applyAlignment="1">
      <alignment horizontal="right" vertical="center"/>
    </xf>
    <xf numFmtId="0" fontId="62" fillId="0" borderId="52" xfId="0" applyFont="1" applyBorder="1" applyAlignment="1">
      <alignment horizontal="left" vertical="center"/>
    </xf>
    <xf numFmtId="0" fontId="91" fillId="0" borderId="57" xfId="0" applyFont="1" applyBorder="1" applyAlignment="1">
      <alignment horizontal="right" vertical="center"/>
    </xf>
    <xf numFmtId="0" fontId="92" fillId="0" borderId="52" xfId="0" applyFont="1" applyBorder="1" applyAlignment="1">
      <alignment horizontal="left" vertical="center"/>
    </xf>
    <xf numFmtId="0" fontId="93" fillId="0" borderId="57" xfId="0" applyFont="1" applyBorder="1" applyAlignment="1">
      <alignment horizontal="right" vertical="center"/>
    </xf>
    <xf numFmtId="0" fontId="87" fillId="0" borderId="52" xfId="0" applyFont="1" applyBorder="1" applyAlignment="1">
      <alignment horizontal="right" vertical="center"/>
    </xf>
    <xf numFmtId="0" fontId="94" fillId="0" borderId="57" xfId="0" applyFont="1" applyBorder="1" applyAlignment="1">
      <alignment horizontal="right" vertical="center"/>
    </xf>
    <xf numFmtId="0" fontId="95" fillId="0" borderId="57" xfId="0" applyFont="1" applyBorder="1" applyAlignment="1">
      <alignment horizontal="right" vertical="center"/>
    </xf>
    <xf numFmtId="0" fontId="62" fillId="0" borderId="52" xfId="0" applyFont="1" applyBorder="1"/>
    <xf numFmtId="0" fontId="62" fillId="0" borderId="57" xfId="0" applyFont="1" applyBorder="1"/>
    <xf numFmtId="0" fontId="91" fillId="5" borderId="57" xfId="0" applyFont="1" applyFill="1" applyBorder="1" applyAlignment="1">
      <alignment horizontal="right" vertical="center"/>
    </xf>
    <xf numFmtId="0" fontId="14" fillId="0" borderId="0" xfId="0" applyFont="1"/>
    <xf numFmtId="0" fontId="62" fillId="0" borderId="52" xfId="0" applyFont="1" applyBorder="1" applyAlignment="1">
      <alignment horizontal="left" vertical="center" wrapText="1"/>
    </xf>
    <xf numFmtId="0" fontId="62" fillId="0" borderId="50" xfId="0" applyFont="1" applyBorder="1" applyAlignment="1">
      <alignment horizontal="center" vertical="center" wrapText="1"/>
    </xf>
    <xf numFmtId="0" fontId="62" fillId="0" borderId="57" xfId="0" applyFont="1" applyBorder="1" applyAlignment="1">
      <alignment horizontal="center" vertical="center" wrapText="1"/>
    </xf>
    <xf numFmtId="10" fontId="62" fillId="0" borderId="57" xfId="0" applyNumberFormat="1" applyFont="1" applyBorder="1" applyAlignment="1">
      <alignment horizontal="right" vertical="center" wrapText="1"/>
    </xf>
    <xf numFmtId="3" fontId="62" fillId="0" borderId="57" xfId="0" applyNumberFormat="1" applyFont="1" applyBorder="1" applyAlignment="1">
      <alignment horizontal="right" vertical="center" wrapText="1"/>
    </xf>
    <xf numFmtId="0" fontId="62" fillId="0" borderId="57" xfId="0" applyFont="1" applyBorder="1" applyAlignment="1">
      <alignment horizontal="right" vertical="center" wrapText="1"/>
    </xf>
    <xf numFmtId="3" fontId="9" fillId="0" borderId="45" xfId="0" applyNumberFormat="1" applyFont="1" applyBorder="1" applyAlignment="1">
      <alignment horizontal="right" vertical="center" wrapText="1"/>
    </xf>
    <xf numFmtId="3" fontId="9" fillId="0" borderId="46" xfId="0" applyNumberFormat="1" applyFont="1" applyBorder="1" applyAlignment="1">
      <alignment horizontal="right" vertical="center" wrapText="1"/>
    </xf>
    <xf numFmtId="3" fontId="8" fillId="0" borderId="48" xfId="0" applyNumberFormat="1" applyFont="1" applyBorder="1" applyAlignment="1">
      <alignment horizontal="right" vertical="center" wrapText="1"/>
    </xf>
    <xf numFmtId="3" fontId="8" fillId="0" borderId="50" xfId="0" applyNumberFormat="1" applyFont="1" applyBorder="1" applyAlignment="1">
      <alignment horizontal="right" vertical="center" wrapText="1"/>
    </xf>
    <xf numFmtId="3" fontId="9" fillId="2" borderId="51" xfId="0" applyNumberFormat="1" applyFont="1" applyFill="1" applyBorder="1" applyAlignment="1">
      <alignment horizontal="right" vertical="center" wrapText="1"/>
    </xf>
    <xf numFmtId="0" fontId="9" fillId="2" borderId="15" xfId="49" applyFont="1" applyFill="1" applyBorder="1" applyAlignment="1">
      <alignment horizontal="left" vertical="center" wrapText="1"/>
    </xf>
    <xf numFmtId="0" fontId="13" fillId="0" borderId="4" xfId="49" applyFont="1" applyBorder="1" applyAlignment="1">
      <alignment horizontal="left" vertical="center" wrapText="1"/>
    </xf>
    <xf numFmtId="0" fontId="8" fillId="0" borderId="0" xfId="49" applyFont="1" applyBorder="1"/>
    <xf numFmtId="0" fontId="8" fillId="0" borderId="5" xfId="49" applyFont="1" applyBorder="1"/>
    <xf numFmtId="3" fontId="8" fillId="0" borderId="0" xfId="0" applyNumberFormat="1" applyFont="1" applyBorder="1" applyAlignment="1">
      <alignment vertical="center"/>
    </xf>
    <xf numFmtId="3" fontId="8" fillId="0" borderId="5" xfId="0" applyNumberFormat="1" applyFont="1" applyBorder="1" applyAlignment="1">
      <alignment vertical="center"/>
    </xf>
    <xf numFmtId="3" fontId="8" fillId="0" borderId="0" xfId="49" applyNumberFormat="1" applyFont="1" applyBorder="1" applyAlignment="1">
      <alignment vertical="center"/>
    </xf>
    <xf numFmtId="3" fontId="8" fillId="0" borderId="5" xfId="49" applyNumberFormat="1" applyFont="1" applyBorder="1" applyAlignment="1">
      <alignment vertical="center"/>
    </xf>
    <xf numFmtId="3" fontId="8" fillId="0" borderId="2" xfId="49" applyNumberFormat="1" applyFont="1" applyBorder="1" applyAlignment="1">
      <alignment vertical="center"/>
    </xf>
    <xf numFmtId="3" fontId="8" fillId="0" borderId="3" xfId="49" applyNumberFormat="1" applyFont="1" applyBorder="1" applyAlignment="1">
      <alignment vertical="center"/>
    </xf>
    <xf numFmtId="0" fontId="8" fillId="0" borderId="0" xfId="49" applyFont="1" applyBorder="1" applyAlignment="1">
      <alignment vertical="center"/>
    </xf>
    <xf numFmtId="0" fontId="8" fillId="0" borderId="5" xfId="49" applyFont="1" applyBorder="1" applyAlignment="1">
      <alignment vertical="center"/>
    </xf>
    <xf numFmtId="0" fontId="17" fillId="0" borderId="0" xfId="2" applyFill="1" applyBorder="1" applyAlignment="1" applyProtection="1">
      <alignment horizontal="left" vertical="center" wrapText="1"/>
    </xf>
    <xf numFmtId="0" fontId="8" fillId="0" borderId="0" xfId="0" applyFont="1" applyBorder="1"/>
    <xf numFmtId="0" fontId="9" fillId="0" borderId="0" xfId="0" applyFont="1"/>
    <xf numFmtId="164" fontId="8" fillId="0" borderId="0" xfId="4" applyNumberFormat="1" applyFont="1"/>
    <xf numFmtId="0" fontId="8" fillId="0" borderId="0" xfId="0" applyFont="1" applyBorder="1" applyAlignment="1">
      <alignment horizontal="left" wrapText="1"/>
    </xf>
    <xf numFmtId="0" fontId="6" fillId="0" borderId="0" xfId="49" applyFont="1"/>
    <xf numFmtId="3" fontId="6" fillId="0" borderId="0" xfId="49" applyNumberFormat="1" applyFont="1"/>
    <xf numFmtId="3" fontId="8" fillId="0" borderId="0" xfId="0" applyNumberFormat="1" applyFont="1"/>
    <xf numFmtId="168" fontId="6" fillId="0" borderId="0" xfId="0" applyNumberFormat="1" applyFont="1"/>
    <xf numFmtId="0" fontId="7" fillId="4" borderId="14" xfId="0" applyFont="1" applyFill="1" applyBorder="1" applyAlignment="1">
      <alignment horizontal="justify" vertical="top" wrapText="1"/>
    </xf>
    <xf numFmtId="0" fontId="7" fillId="4" borderId="49" xfId="0" applyFont="1" applyFill="1" applyBorder="1" applyAlignment="1">
      <alignment horizontal="justify" vertical="top" wrapText="1"/>
    </xf>
    <xf numFmtId="0" fontId="7" fillId="4" borderId="50" xfId="0" applyFont="1" applyFill="1" applyBorder="1" applyAlignment="1">
      <alignment horizontal="justify" vertical="top" wrapText="1"/>
    </xf>
    <xf numFmtId="0" fontId="8" fillId="0" borderId="48" xfId="0" applyFont="1" applyBorder="1" applyAlignment="1">
      <alignment horizontal="left" wrapText="1"/>
    </xf>
    <xf numFmtId="0" fontId="8" fillId="0" borderId="51" xfId="0" applyFont="1" applyBorder="1" applyAlignment="1">
      <alignment horizontal="left" wrapText="1"/>
    </xf>
    <xf numFmtId="0" fontId="9" fillId="0" borderId="48" xfId="0" applyFont="1" applyBorder="1" applyAlignment="1">
      <alignment horizontal="center" wrapText="1"/>
    </xf>
    <xf numFmtId="0" fontId="26" fillId="0" borderId="49" xfId="0" applyFont="1" applyBorder="1" applyAlignment="1">
      <alignment horizontal="center" wrapText="1"/>
    </xf>
    <xf numFmtId="0" fontId="26" fillId="0" borderId="50" xfId="0" applyFont="1" applyBorder="1" applyAlignment="1">
      <alignment horizontal="center" wrapText="1"/>
    </xf>
    <xf numFmtId="0" fontId="9" fillId="0" borderId="53" xfId="0" applyFont="1" applyBorder="1" applyAlignment="1">
      <alignment horizontal="center" vertical="center"/>
    </xf>
    <xf numFmtId="0" fontId="26" fillId="0" borderId="54" xfId="0" applyFont="1" applyBorder="1" applyAlignment="1">
      <alignment horizontal="center" vertical="center"/>
    </xf>
    <xf numFmtId="0" fontId="26" fillId="0" borderId="55" xfId="0" applyFont="1" applyBorder="1" applyAlignment="1">
      <alignment horizontal="center" vertical="center"/>
    </xf>
    <xf numFmtId="0" fontId="7" fillId="4" borderId="9" xfId="0" applyFont="1" applyFill="1" applyBorder="1" applyAlignment="1">
      <alignment horizontal="justify" vertical="top" wrapText="1"/>
    </xf>
    <xf numFmtId="0" fontId="7" fillId="4" borderId="10" xfId="0" applyFont="1" applyFill="1" applyBorder="1" applyAlignment="1">
      <alignment horizontal="justify" vertical="top" wrapText="1"/>
    </xf>
    <xf numFmtId="0" fontId="9" fillId="0" borderId="48"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50" xfId="0" applyFont="1" applyBorder="1" applyAlignment="1">
      <alignment horizontal="center" vertical="center" wrapText="1"/>
    </xf>
    <xf numFmtId="0" fontId="7" fillId="4" borderId="51" xfId="0" applyFont="1" applyFill="1" applyBorder="1" applyAlignment="1">
      <alignment horizontal="left" vertical="center" wrapText="1"/>
    </xf>
    <xf numFmtId="0" fontId="7" fillId="4" borderId="56" xfId="0" applyFont="1" applyFill="1" applyBorder="1" applyAlignment="1">
      <alignment horizontal="left" vertical="center" wrapText="1"/>
    </xf>
    <xf numFmtId="0" fontId="8" fillId="0" borderId="6" xfId="0" applyFont="1" applyBorder="1" applyAlignment="1">
      <alignment horizontal="left" wrapText="1"/>
    </xf>
    <xf numFmtId="0" fontId="8" fillId="0" borderId="4" xfId="0" applyFont="1" applyBorder="1" applyAlignment="1">
      <alignment horizontal="left" wrapText="1"/>
    </xf>
    <xf numFmtId="0" fontId="9" fillId="0" borderId="49" xfId="0" applyFont="1" applyBorder="1" applyAlignment="1">
      <alignment horizontal="center" wrapText="1"/>
    </xf>
    <xf numFmtId="0" fontId="9" fillId="0" borderId="50" xfId="0" applyFont="1" applyBorder="1" applyAlignment="1">
      <alignment horizontal="center" wrapText="1"/>
    </xf>
    <xf numFmtId="0" fontId="8" fillId="0" borderId="47" xfId="0" applyFont="1" applyBorder="1" applyAlignment="1">
      <alignment horizontal="left" wrapText="1"/>
    </xf>
    <xf numFmtId="0" fontId="8" fillId="0" borderId="52" xfId="0" applyFont="1" applyBorder="1" applyAlignment="1">
      <alignment horizontal="left" wrapText="1"/>
    </xf>
    <xf numFmtId="0" fontId="8" fillId="2" borderId="49" xfId="0" applyFont="1" applyFill="1" applyBorder="1" applyAlignment="1">
      <alignment horizontal="right" vertical="center" wrapText="1"/>
    </xf>
    <xf numFmtId="0" fontId="8" fillId="2" borderId="0" xfId="0" applyFont="1" applyFill="1" applyBorder="1" applyAlignment="1">
      <alignment horizontal="right" vertical="center" wrapText="1"/>
    </xf>
    <xf numFmtId="0" fontId="7" fillId="4" borderId="53" xfId="0" applyFont="1" applyFill="1" applyBorder="1" applyAlignment="1">
      <alignment horizontal="justify" vertical="top" wrapText="1"/>
    </xf>
    <xf numFmtId="0" fontId="7" fillId="4" borderId="54" xfId="0" applyFont="1" applyFill="1" applyBorder="1" applyAlignment="1">
      <alignment horizontal="justify" vertical="top" wrapText="1"/>
    </xf>
    <xf numFmtId="0" fontId="7" fillId="4" borderId="55" xfId="0" applyFont="1" applyFill="1" applyBorder="1" applyAlignment="1">
      <alignment horizontal="justify" vertical="top" wrapText="1"/>
    </xf>
    <xf numFmtId="0" fontId="8" fillId="2" borderId="50" xfId="0" applyFont="1" applyFill="1" applyBorder="1" applyAlignment="1">
      <alignment horizontal="right" vertical="center" wrapText="1"/>
    </xf>
    <xf numFmtId="0" fontId="8" fillId="2" borderId="46" xfId="0" applyFont="1" applyFill="1" applyBorder="1" applyAlignment="1">
      <alignment horizontal="right" vertical="center" wrapText="1"/>
    </xf>
    <xf numFmtId="0" fontId="8" fillId="2" borderId="48" xfId="0" applyFont="1" applyFill="1" applyBorder="1" applyAlignment="1">
      <alignment horizontal="right" vertical="center" wrapText="1"/>
    </xf>
    <xf numFmtId="0" fontId="8" fillId="2" borderId="45" xfId="0" applyFont="1" applyFill="1" applyBorder="1" applyAlignment="1">
      <alignment horizontal="right" vertical="center" wrapText="1"/>
    </xf>
    <xf numFmtId="0" fontId="8" fillId="0" borderId="1" xfId="0" applyFont="1" applyBorder="1" applyAlignment="1">
      <alignment horizontal="left" wrapText="1"/>
    </xf>
    <xf numFmtId="0" fontId="0" fillId="0" borderId="49" xfId="0" applyBorder="1" applyAlignment="1">
      <alignment horizontal="center" wrapText="1"/>
    </xf>
    <xf numFmtId="0" fontId="0" fillId="0" borderId="50" xfId="0" applyBorder="1" applyAlignment="1">
      <alignment horizontal="center" wrapText="1"/>
    </xf>
    <xf numFmtId="0" fontId="8" fillId="0" borderId="6" xfId="0" applyFont="1" applyBorder="1" applyAlignment="1">
      <alignment horizontal="justify" vertical="top" wrapText="1"/>
    </xf>
    <xf numFmtId="0" fontId="8" fillId="0" borderId="1" xfId="0" applyFont="1" applyBorder="1" applyAlignment="1">
      <alignment horizontal="justify" vertical="top" wrapText="1"/>
    </xf>
    <xf numFmtId="0" fontId="8" fillId="0" borderId="7" xfId="2" applyFont="1" applyBorder="1" applyAlignment="1" applyProtection="1">
      <alignment horizontal="left"/>
    </xf>
    <xf numFmtId="0" fontId="20" fillId="0" borderId="49" xfId="2" applyFont="1" applyBorder="1" applyAlignment="1" applyProtection="1">
      <alignment horizontal="left"/>
    </xf>
    <xf numFmtId="0" fontId="20" fillId="0" borderId="7" xfId="2" applyFont="1" applyBorder="1" applyAlignment="1" applyProtection="1">
      <alignment horizontal="left"/>
    </xf>
    <xf numFmtId="0" fontId="40" fillId="6" borderId="53" xfId="0" applyFont="1" applyFill="1" applyBorder="1" applyAlignment="1">
      <alignment horizontal="justify" vertical="center"/>
    </xf>
    <xf numFmtId="0" fontId="40" fillId="6" borderId="54" xfId="0" applyFont="1" applyFill="1" applyBorder="1" applyAlignment="1">
      <alignment horizontal="justify" vertical="center"/>
    </xf>
    <xf numFmtId="0" fontId="40" fillId="6" borderId="55" xfId="0" applyFont="1" applyFill="1" applyBorder="1" applyAlignment="1">
      <alignment horizontal="justify" vertical="center"/>
    </xf>
    <xf numFmtId="0" fontId="32" fillId="0" borderId="6" xfId="0" applyFont="1" applyBorder="1" applyAlignment="1">
      <alignment horizontal="center" vertical="center" wrapText="1"/>
    </xf>
    <xf numFmtId="0" fontId="32" fillId="0" borderId="1"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40" fillId="6" borderId="14" xfId="0" applyFont="1" applyFill="1" applyBorder="1" applyAlignment="1">
      <alignment horizontal="justify" vertical="center" wrapText="1"/>
    </xf>
    <xf numFmtId="0" fontId="40" fillId="6" borderId="54" xfId="0" applyFont="1" applyFill="1" applyBorder="1" applyAlignment="1">
      <alignment horizontal="justify" vertical="center" wrapText="1"/>
    </xf>
    <xf numFmtId="0" fontId="40" fillId="6" borderId="9" xfId="0" applyFont="1" applyFill="1" applyBorder="1" applyAlignment="1">
      <alignment horizontal="justify" vertical="center" wrapText="1"/>
    </xf>
    <xf numFmtId="0" fontId="40" fillId="6" borderId="10" xfId="0" applyFont="1" applyFill="1" applyBorder="1" applyAlignment="1">
      <alignment horizontal="justify" vertical="center" wrapText="1"/>
    </xf>
    <xf numFmtId="0" fontId="7" fillId="4" borderId="12" xfId="0" applyFont="1" applyFill="1" applyBorder="1" applyAlignment="1">
      <alignment horizontal="left" vertical="center" wrapText="1"/>
    </xf>
    <xf numFmtId="0" fontId="7" fillId="4" borderId="0"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4" xfId="0" applyFont="1" applyBorder="1" applyAlignment="1">
      <alignment horizontal="left" vertical="center" wrapText="1"/>
    </xf>
    <xf numFmtId="0" fontId="9" fillId="0" borderId="1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40" fillId="8" borderId="53" xfId="0" applyFont="1" applyFill="1" applyBorder="1" applyAlignment="1">
      <alignment horizontal="justify" vertical="center" wrapText="1"/>
    </xf>
    <xf numFmtId="0" fontId="40" fillId="8" borderId="54" xfId="0" applyFont="1" applyFill="1" applyBorder="1" applyAlignment="1">
      <alignment horizontal="justify" vertical="center" wrapText="1"/>
    </xf>
    <xf numFmtId="0" fontId="40" fillId="8" borderId="55" xfId="0" applyFont="1" applyFill="1" applyBorder="1" applyAlignment="1">
      <alignment horizontal="justify" vertical="center" wrapText="1"/>
    </xf>
    <xf numFmtId="0" fontId="11" fillId="0" borderId="6" xfId="0" applyFont="1" applyBorder="1" applyAlignment="1">
      <alignment horizontal="justify" vertical="center" wrapText="1"/>
    </xf>
    <xf numFmtId="0" fontId="11" fillId="0" borderId="1" xfId="0" applyFont="1" applyBorder="1" applyAlignment="1">
      <alignment horizontal="justify" vertical="center" wrapText="1"/>
    </xf>
    <xf numFmtId="0" fontId="11" fillId="0" borderId="47" xfId="0" applyFont="1" applyBorder="1" applyAlignment="1">
      <alignment horizontal="justify" vertical="center" wrapText="1"/>
    </xf>
    <xf numFmtId="0" fontId="11" fillId="0" borderId="52" xfId="0" applyFont="1" applyBorder="1" applyAlignment="1">
      <alignment horizontal="justify" vertical="center" wrapText="1"/>
    </xf>
    <xf numFmtId="0" fontId="40" fillId="8" borderId="14" xfId="0" applyFont="1" applyFill="1" applyBorder="1" applyAlignment="1">
      <alignment horizontal="justify" vertical="center" wrapText="1"/>
    </xf>
    <xf numFmtId="0" fontId="40" fillId="8" borderId="9" xfId="0" applyFont="1" applyFill="1" applyBorder="1" applyAlignment="1">
      <alignment horizontal="justify" vertical="center" wrapText="1"/>
    </xf>
    <xf numFmtId="0" fontId="40" fillId="8" borderId="10" xfId="0" applyFont="1" applyFill="1" applyBorder="1" applyAlignment="1">
      <alignment horizontal="justify" vertical="center" wrapText="1"/>
    </xf>
    <xf numFmtId="0" fontId="8" fillId="0" borderId="0" xfId="0" applyFont="1" applyAlignment="1">
      <alignment wrapText="1"/>
    </xf>
    <xf numFmtId="0" fontId="0" fillId="0" borderId="0" xfId="0" applyAlignment="1">
      <alignment wrapText="1"/>
    </xf>
    <xf numFmtId="0" fontId="8" fillId="0" borderId="47" xfId="0" applyFont="1" applyBorder="1" applyAlignment="1">
      <alignment horizontal="left" vertical="center" wrapText="1"/>
    </xf>
    <xf numFmtId="0" fontId="8" fillId="0" borderId="52" xfId="0" applyFont="1" applyBorder="1" applyAlignment="1">
      <alignment horizontal="left" vertical="center" wrapText="1"/>
    </xf>
    <xf numFmtId="0" fontId="8" fillId="0" borderId="49" xfId="0" applyFont="1" applyBorder="1" applyAlignment="1">
      <alignment horizontal="justify" vertical="center" wrapText="1"/>
    </xf>
    <xf numFmtId="0" fontId="0" fillId="0" borderId="49" xfId="0" applyBorder="1" applyAlignment="1">
      <alignment wrapText="1"/>
    </xf>
    <xf numFmtId="0" fontId="40" fillId="6" borderId="53" xfId="0" applyFont="1" applyFill="1" applyBorder="1" applyAlignment="1">
      <alignment horizontal="justify" vertical="center" wrapText="1"/>
    </xf>
    <xf numFmtId="0" fontId="40" fillId="6" borderId="55" xfId="0" applyFont="1" applyFill="1" applyBorder="1" applyAlignment="1">
      <alignment horizontal="justify" vertical="center" wrapText="1"/>
    </xf>
    <xf numFmtId="0" fontId="40" fillId="62" borderId="48" xfId="0" applyFont="1" applyFill="1" applyBorder="1" applyAlignment="1">
      <alignment horizontal="justify" vertical="center" wrapText="1"/>
    </xf>
    <xf numFmtId="0" fontId="40" fillId="62" borderId="49" xfId="0" applyFont="1" applyFill="1" applyBorder="1" applyAlignment="1">
      <alignment horizontal="justify" vertical="center" wrapText="1"/>
    </xf>
    <xf numFmtId="0" fontId="8" fillId="0" borderId="49" xfId="0" applyFont="1" applyBorder="1" applyAlignment="1">
      <alignment wrapText="1"/>
    </xf>
    <xf numFmtId="0" fontId="0" fillId="0" borderId="49" xfId="0" applyBorder="1" applyAlignment="1"/>
    <xf numFmtId="0" fontId="8" fillId="0" borderId="0" xfId="0" applyFont="1" applyBorder="1" applyAlignment="1">
      <alignment wrapText="1"/>
    </xf>
    <xf numFmtId="0" fontId="0" fillId="0" borderId="0" xfId="0" applyBorder="1" applyAlignment="1"/>
    <xf numFmtId="0" fontId="14" fillId="0" borderId="49" xfId="0" applyFont="1" applyBorder="1" applyAlignment="1">
      <alignment horizontal="justify" vertical="center"/>
    </xf>
    <xf numFmtId="0" fontId="14" fillId="0" borderId="0" xfId="0" applyFont="1" applyAlignment="1">
      <alignment horizontal="justify" vertical="center"/>
    </xf>
    <xf numFmtId="0" fontId="0" fillId="0" borderId="0" xfId="0" applyAlignment="1"/>
    <xf numFmtId="0" fontId="40" fillId="62" borderId="53" xfId="0" applyFont="1" applyFill="1" applyBorder="1" applyAlignment="1">
      <alignment horizontal="justify" vertical="center" wrapText="1"/>
    </xf>
    <xf numFmtId="0" fontId="40" fillId="62" borderId="54" xfId="0" applyFont="1" applyFill="1" applyBorder="1" applyAlignment="1">
      <alignment horizontal="justify" vertical="center" wrapText="1"/>
    </xf>
    <xf numFmtId="0" fontId="31" fillId="0" borderId="47" xfId="0" applyFont="1" applyBorder="1" applyAlignment="1">
      <alignment horizontal="left" vertical="center"/>
    </xf>
    <xf numFmtId="0" fontId="31" fillId="0" borderId="52" xfId="0" applyFont="1" applyBorder="1" applyAlignment="1">
      <alignment horizontal="left" vertical="center"/>
    </xf>
    <xf numFmtId="0" fontId="34" fillId="0" borderId="47" xfId="0" applyFont="1" applyBorder="1" applyAlignment="1">
      <alignment horizontal="right" vertical="center"/>
    </xf>
    <xf numFmtId="0" fontId="34" fillId="0" borderId="52" xfId="0" applyFont="1" applyBorder="1" applyAlignment="1">
      <alignment horizontal="right" vertical="center"/>
    </xf>
    <xf numFmtId="0" fontId="34" fillId="0" borderId="47" xfId="0" applyFont="1" applyBorder="1" applyAlignment="1">
      <alignment horizontal="right" vertical="center" wrapText="1"/>
    </xf>
    <xf numFmtId="0" fontId="0" fillId="0" borderId="52" xfId="0" applyBorder="1" applyAlignment="1">
      <alignment horizontal="right" vertical="center" wrapText="1"/>
    </xf>
    <xf numFmtId="0" fontId="8" fillId="0" borderId="0" xfId="0" applyFont="1" applyAlignment="1">
      <alignment horizontal="left" vertical="top" wrapText="1"/>
    </xf>
    <xf numFmtId="0" fontId="7" fillId="4" borderId="14" xfId="0" applyFont="1" applyFill="1" applyBorder="1" applyAlignment="1">
      <alignment horizontal="justify" wrapText="1"/>
    </xf>
    <xf numFmtId="0" fontId="7" fillId="4" borderId="9" xfId="0" applyFont="1" applyFill="1" applyBorder="1" applyAlignment="1">
      <alignment horizontal="justify" wrapText="1"/>
    </xf>
    <xf numFmtId="0" fontId="7" fillId="4" borderId="10" xfId="0" applyFont="1" applyFill="1" applyBorder="1" applyAlignment="1">
      <alignment horizontal="justify" wrapText="1"/>
    </xf>
    <xf numFmtId="0" fontId="9" fillId="0" borderId="13" xfId="0" applyFont="1" applyBorder="1" applyAlignment="1">
      <alignment horizontal="center" wrapText="1"/>
    </xf>
    <xf numFmtId="0" fontId="9" fillId="0" borderId="8" xfId="0" applyFont="1" applyBorder="1" applyAlignment="1">
      <alignment horizontal="center" wrapText="1"/>
    </xf>
    <xf numFmtId="0" fontId="9" fillId="0" borderId="6" xfId="0" applyFont="1" applyBorder="1" applyAlignment="1">
      <alignment horizontal="center" wrapText="1"/>
    </xf>
    <xf numFmtId="0" fontId="9" fillId="0" borderId="1" xfId="0" applyFont="1" applyBorder="1" applyAlignment="1">
      <alignment horizontal="center" wrapText="1"/>
    </xf>
    <xf numFmtId="0" fontId="8" fillId="0" borderId="7" xfId="0" applyFont="1" applyBorder="1" applyAlignment="1">
      <alignment horizontal="left"/>
    </xf>
    <xf numFmtId="0" fontId="8" fillId="0" borderId="49" xfId="0" applyFont="1" applyBorder="1" applyAlignment="1">
      <alignment horizontal="left"/>
    </xf>
    <xf numFmtId="0" fontId="8" fillId="0" borderId="53" xfId="0" applyFont="1" applyBorder="1" applyAlignment="1">
      <alignment horizontal="left" vertical="center" wrapText="1"/>
    </xf>
    <xf numFmtId="0" fontId="8" fillId="0" borderId="54" xfId="0" applyFont="1" applyBorder="1" applyAlignment="1">
      <alignment horizontal="left" vertical="center" wrapText="1"/>
    </xf>
    <xf numFmtId="0" fontId="8" fillId="0" borderId="55" xfId="0" applyFont="1" applyBorder="1" applyAlignment="1">
      <alignment horizontal="left" vertical="center" wrapText="1"/>
    </xf>
    <xf numFmtId="0" fontId="0" fillId="0" borderId="54" xfId="0" applyBorder="1" applyAlignment="1">
      <alignment vertical="center" wrapText="1"/>
    </xf>
    <xf numFmtId="0" fontId="0" fillId="0" borderId="55" xfId="0" applyBorder="1" applyAlignment="1">
      <alignment vertical="center" wrapText="1"/>
    </xf>
    <xf numFmtId="0" fontId="8" fillId="0" borderId="49" xfId="0" applyFont="1" applyBorder="1" applyAlignment="1">
      <alignment horizontal="left" vertical="center" wrapText="1"/>
    </xf>
    <xf numFmtId="0" fontId="0" fillId="0" borderId="49" xfId="0" applyBorder="1" applyAlignment="1">
      <alignment vertical="center" wrapText="1"/>
    </xf>
    <xf numFmtId="0" fontId="8" fillId="0" borderId="6" xfId="0" applyFont="1" applyBorder="1" applyAlignment="1">
      <alignment horizontal="justify" vertical="center" wrapText="1"/>
    </xf>
    <xf numFmtId="0" fontId="8" fillId="0" borderId="1" xfId="0" applyFont="1" applyBorder="1" applyAlignment="1">
      <alignment horizontal="justify" vertical="center" wrapText="1"/>
    </xf>
    <xf numFmtId="0" fontId="9" fillId="2" borderId="7" xfId="0" applyFont="1" applyFill="1" applyBorder="1" applyAlignment="1">
      <alignment horizontal="right" vertical="center" wrapText="1"/>
    </xf>
    <xf numFmtId="0" fontId="9" fillId="2" borderId="0" xfId="0" applyFont="1" applyFill="1" applyBorder="1" applyAlignment="1">
      <alignment horizontal="right" vertical="center" wrapText="1"/>
    </xf>
    <xf numFmtId="0" fontId="7" fillId="4" borderId="54" xfId="0" applyFont="1" applyFill="1" applyBorder="1" applyAlignment="1">
      <alignment horizontal="justify" wrapText="1"/>
    </xf>
    <xf numFmtId="0" fontId="9" fillId="2" borderId="8" xfId="0" applyFont="1" applyFill="1" applyBorder="1" applyAlignment="1">
      <alignment horizontal="right" vertical="center" wrapText="1"/>
    </xf>
    <xf numFmtId="0" fontId="9" fillId="2" borderId="5" xfId="0" applyFont="1" applyFill="1" applyBorder="1" applyAlignment="1">
      <alignment horizontal="right" vertical="center" wrapText="1"/>
    </xf>
    <xf numFmtId="0" fontId="9" fillId="0" borderId="53" xfId="0" applyFont="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9" fillId="0" borderId="54" xfId="0" applyFont="1" applyBorder="1" applyAlignment="1">
      <alignment horizontal="center" vertical="center" wrapText="1"/>
    </xf>
    <xf numFmtId="0" fontId="7" fillId="4" borderId="14" xfId="0" applyFont="1" applyFill="1" applyBorder="1" applyAlignment="1">
      <alignment horizontal="justify" vertical="center" wrapText="1"/>
    </xf>
    <xf numFmtId="0" fontId="7" fillId="4" borderId="9" xfId="0" applyFont="1" applyFill="1" applyBorder="1" applyAlignment="1">
      <alignment horizontal="justify" vertical="center" wrapText="1"/>
    </xf>
    <xf numFmtId="0" fontId="7" fillId="4" borderId="10" xfId="0" applyFont="1" applyFill="1" applyBorder="1" applyAlignment="1">
      <alignment horizontal="justify" vertical="center" wrapText="1"/>
    </xf>
    <xf numFmtId="0" fontId="8" fillId="0" borderId="7" xfId="0" applyFont="1" applyBorder="1" applyAlignment="1">
      <alignment horizontal="left" vertical="top" wrapText="1"/>
    </xf>
    <xf numFmtId="0" fontId="8" fillId="0" borderId="49" xfId="0" applyFont="1" applyBorder="1" applyAlignment="1">
      <alignment horizontal="left" vertical="top" wrapText="1"/>
    </xf>
    <xf numFmtId="0" fontId="9" fillId="0" borderId="48" xfId="0" applyFont="1" applyBorder="1" applyAlignment="1">
      <alignment horizontal="center" vertical="top" wrapText="1"/>
    </xf>
    <xf numFmtId="0" fontId="0" fillId="0" borderId="49" xfId="0" applyBorder="1" applyAlignment="1">
      <alignment horizontal="center" vertical="top" wrapText="1"/>
    </xf>
    <xf numFmtId="0" fontId="0" fillId="0" borderId="50" xfId="0" applyBorder="1" applyAlignment="1">
      <alignment horizontal="center" vertical="top" wrapText="1"/>
    </xf>
    <xf numFmtId="0" fontId="14" fillId="0" borderId="7" xfId="0" applyFont="1" applyBorder="1" applyAlignment="1">
      <alignment horizontal="left" wrapText="1"/>
    </xf>
    <xf numFmtId="0" fontId="8" fillId="0" borderId="4" xfId="0" applyFont="1" applyBorder="1" applyAlignment="1">
      <alignment horizontal="justify" vertical="top" wrapText="1"/>
    </xf>
    <xf numFmtId="0" fontId="28" fillId="0" borderId="48" xfId="0" applyFont="1" applyBorder="1" applyAlignment="1">
      <alignment horizontal="center" wrapText="1"/>
    </xf>
    <xf numFmtId="0" fontId="0" fillId="0" borderId="50" xfId="0" applyBorder="1" applyAlignment="1">
      <alignment wrapText="1"/>
    </xf>
    <xf numFmtId="0" fontId="28" fillId="0" borderId="53" xfId="0" applyFont="1" applyBorder="1" applyAlignment="1">
      <alignment horizontal="center" wrapText="1"/>
    </xf>
    <xf numFmtId="0" fontId="0" fillId="0" borderId="54" xfId="0" applyBorder="1" applyAlignment="1">
      <alignment wrapText="1"/>
    </xf>
    <xf numFmtId="0" fontId="0" fillId="0" borderId="55" xfId="0" applyBorder="1" applyAlignment="1">
      <alignment wrapText="1"/>
    </xf>
    <xf numFmtId="0" fontId="7" fillId="4" borderId="14" xfId="0" applyFont="1" applyFill="1" applyBorder="1" applyAlignment="1">
      <alignment horizontal="left" vertical="top" wrapText="1"/>
    </xf>
    <xf numFmtId="0" fontId="7" fillId="4" borderId="54"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55" xfId="0" applyFont="1" applyFill="1" applyBorder="1" applyAlignment="1">
      <alignment horizontal="left" vertical="top" wrapText="1"/>
    </xf>
    <xf numFmtId="0" fontId="8" fillId="0" borderId="47" xfId="0" applyFont="1" applyBorder="1" applyAlignment="1">
      <alignment horizontal="justify" vertical="top" wrapText="1"/>
    </xf>
    <xf numFmtId="0" fontId="8" fillId="0" borderId="52" xfId="0" applyFont="1" applyBorder="1" applyAlignment="1">
      <alignment horizontal="justify" vertical="top" wrapText="1"/>
    </xf>
    <xf numFmtId="0" fontId="9" fillId="0" borderId="53" xfId="0" applyFont="1" applyBorder="1" applyAlignment="1">
      <alignment horizontal="center" vertical="top" wrapText="1"/>
    </xf>
    <xf numFmtId="0" fontId="0" fillId="0" borderId="54" xfId="0" applyBorder="1" applyAlignment="1">
      <alignment horizontal="center" vertical="top" wrapText="1"/>
    </xf>
    <xf numFmtId="0" fontId="0" fillId="0" borderId="55" xfId="0" applyBorder="1" applyAlignment="1">
      <alignment horizontal="center" vertical="top" wrapText="1"/>
    </xf>
    <xf numFmtId="0" fontId="9" fillId="0" borderId="54" xfId="0" applyFont="1" applyBorder="1" applyAlignment="1">
      <alignment horizontal="center" vertical="top" wrapText="1"/>
    </xf>
    <xf numFmtId="0" fontId="7" fillId="4" borderId="14" xfId="49" applyFont="1" applyFill="1" applyBorder="1" applyAlignment="1">
      <alignment horizontal="justify" vertical="top" wrapText="1"/>
    </xf>
    <xf numFmtId="0" fontId="7" fillId="4" borderId="9" xfId="49" applyFont="1" applyFill="1" applyBorder="1" applyAlignment="1">
      <alignment horizontal="justify" vertical="top" wrapText="1"/>
    </xf>
    <xf numFmtId="0" fontId="7" fillId="4" borderId="10" xfId="49" applyFont="1" applyFill="1" applyBorder="1" applyAlignment="1">
      <alignment horizontal="justify" vertical="top" wrapText="1"/>
    </xf>
    <xf numFmtId="0" fontId="8" fillId="0" borderId="6" xfId="49" applyFont="1" applyBorder="1" applyAlignment="1">
      <alignment horizontal="justify" vertical="top" wrapText="1"/>
    </xf>
    <xf numFmtId="0" fontId="8" fillId="0" borderId="4" xfId="49" applyFont="1" applyBorder="1" applyAlignment="1">
      <alignment horizontal="justify" vertical="top" wrapText="1"/>
    </xf>
    <xf numFmtId="0" fontId="8" fillId="0" borderId="1" xfId="49" applyFont="1" applyBorder="1" applyAlignment="1">
      <alignment horizontal="justify" vertical="top" wrapText="1"/>
    </xf>
    <xf numFmtId="0" fontId="9" fillId="0" borderId="9" xfId="49" applyFont="1" applyBorder="1" applyAlignment="1">
      <alignment horizontal="center" vertical="top" wrapText="1"/>
    </xf>
    <xf numFmtId="0" fontId="9" fillId="0" borderId="10" xfId="49" applyFont="1" applyBorder="1" applyAlignment="1">
      <alignment horizontal="center" vertical="top" wrapText="1"/>
    </xf>
    <xf numFmtId="0" fontId="9" fillId="0" borderId="9" xfId="49" applyFont="1" applyBorder="1" applyAlignment="1">
      <alignment horizontal="center" wrapText="1"/>
    </xf>
    <xf numFmtId="0" fontId="9" fillId="0" borderId="10" xfId="49" applyFont="1" applyBorder="1" applyAlignment="1">
      <alignment horizontal="center" wrapText="1"/>
    </xf>
    <xf numFmtId="0" fontId="9" fillId="0" borderId="14" xfId="49" applyFont="1" applyBorder="1" applyAlignment="1">
      <alignment horizontal="center" wrapText="1"/>
    </xf>
    <xf numFmtId="0" fontId="7" fillId="4" borderId="53" xfId="0" applyFont="1" applyFill="1" applyBorder="1" applyAlignment="1">
      <alignment horizontal="justify" wrapText="1"/>
    </xf>
    <xf numFmtId="0" fontId="6" fillId="0" borderId="54" xfId="0" applyFont="1" applyBorder="1" applyAlignment="1">
      <alignment horizontal="justify" wrapText="1"/>
    </xf>
    <xf numFmtId="0" fontId="11" fillId="0" borderId="6" xfId="0" applyFont="1" applyBorder="1" applyAlignment="1">
      <alignment horizontal="justify" vertical="top" wrapText="1"/>
    </xf>
    <xf numFmtId="0" fontId="11" fillId="0" borderId="1" xfId="0" applyFont="1" applyBorder="1" applyAlignment="1">
      <alignment horizontal="justify" vertical="top" wrapText="1"/>
    </xf>
    <xf numFmtId="0" fontId="9" fillId="0" borderId="7" xfId="0" applyFont="1" applyBorder="1" applyAlignment="1">
      <alignment horizontal="center" wrapText="1"/>
    </xf>
    <xf numFmtId="0" fontId="8" fillId="0" borderId="0" xfId="0" applyFont="1" applyBorder="1" applyAlignment="1">
      <alignment horizontal="left" vertical="top"/>
    </xf>
    <xf numFmtId="0" fontId="62" fillId="0" borderId="47" xfId="0" applyFont="1" applyBorder="1" applyAlignment="1">
      <alignment horizontal="justify" vertical="center" wrapText="1"/>
    </xf>
    <xf numFmtId="0" fontId="62" fillId="0" borderId="52" xfId="0" applyFont="1" applyBorder="1" applyAlignment="1">
      <alignment horizontal="justify" vertical="center" wrapText="1"/>
    </xf>
    <xf numFmtId="0" fontId="62" fillId="0" borderId="47" xfId="0" applyFont="1" applyBorder="1" applyAlignment="1">
      <alignment horizontal="center" vertical="center" wrapText="1"/>
    </xf>
    <xf numFmtId="0" fontId="62" fillId="0" borderId="52" xfId="0" applyFont="1" applyBorder="1" applyAlignment="1">
      <alignment horizontal="center" vertical="center" wrapText="1"/>
    </xf>
    <xf numFmtId="0" fontId="81" fillId="6" borderId="53" xfId="0" applyFont="1" applyFill="1" applyBorder="1" applyAlignment="1">
      <alignment horizontal="justify" vertical="center" wrapText="1"/>
    </xf>
    <xf numFmtId="0" fontId="81" fillId="6" borderId="54" xfId="0" applyFont="1" applyFill="1" applyBorder="1" applyAlignment="1">
      <alignment horizontal="justify" vertical="center" wrapText="1"/>
    </xf>
    <xf numFmtId="0" fontId="81" fillId="6" borderId="55" xfId="0" applyFont="1" applyFill="1" applyBorder="1" applyAlignment="1">
      <alignment horizontal="justify" vertical="center" wrapText="1"/>
    </xf>
    <xf numFmtId="0" fontId="9" fillId="0" borderId="45" xfId="0" applyFont="1" applyBorder="1" applyAlignment="1">
      <alignment horizontal="center" vertical="center" wrapText="1"/>
    </xf>
    <xf numFmtId="0" fontId="9" fillId="0" borderId="0" xfId="0" applyFont="1" applyBorder="1" applyAlignment="1">
      <alignment horizontal="center" vertical="center" wrapText="1"/>
    </xf>
    <xf numFmtId="0" fontId="9" fillId="0" borderId="46" xfId="0" applyFont="1" applyBorder="1" applyAlignment="1">
      <alignment horizontal="center" vertical="center" wrapText="1"/>
    </xf>
    <xf numFmtId="0" fontId="37" fillId="5" borderId="53" xfId="0" applyFont="1" applyFill="1" applyBorder="1" applyAlignment="1">
      <alignment horizontal="center" vertical="center" wrapText="1"/>
    </xf>
    <xf numFmtId="0" fontId="37" fillId="5" borderId="54" xfId="0" applyFont="1" applyFill="1" applyBorder="1" applyAlignment="1">
      <alignment horizontal="center" vertical="center" wrapText="1"/>
    </xf>
    <xf numFmtId="0" fontId="37" fillId="5" borderId="55" xfId="0" applyFont="1" applyFill="1" applyBorder="1" applyAlignment="1">
      <alignment horizontal="center" vertical="center" wrapText="1"/>
    </xf>
    <xf numFmtId="0" fontId="8" fillId="0" borderId="0" xfId="0" applyFont="1" applyAlignment="1">
      <alignment horizontal="justify" vertical="center" wrapText="1"/>
    </xf>
    <xf numFmtId="0" fontId="6" fillId="0" borderId="0" xfId="0" applyFont="1" applyAlignment="1">
      <alignment wrapText="1"/>
    </xf>
    <xf numFmtId="0" fontId="15" fillId="0" borderId="0" xfId="0" applyFont="1" applyAlignment="1">
      <alignment horizontal="left" vertical="top" wrapText="1"/>
    </xf>
    <xf numFmtId="0" fontId="15" fillId="0" borderId="7" xfId="0" applyFont="1" applyBorder="1" applyAlignment="1">
      <alignment horizontal="left" vertical="top" wrapText="1"/>
    </xf>
    <xf numFmtId="0" fontId="19" fillId="0" borderId="6" xfId="0" applyFont="1" applyBorder="1" applyAlignment="1">
      <alignment horizontal="justify" vertical="top" wrapText="1"/>
    </xf>
    <xf numFmtId="0" fontId="19" fillId="0" borderId="1" xfId="0" applyFont="1" applyBorder="1" applyAlignment="1">
      <alignment horizontal="justify" vertical="top" wrapText="1"/>
    </xf>
    <xf numFmtId="0" fontId="7" fillId="4" borderId="14" xfId="49" applyFont="1" applyFill="1" applyBorder="1" applyAlignment="1">
      <alignment horizontal="justify" wrapText="1"/>
    </xf>
    <xf numFmtId="0" fontId="7" fillId="4" borderId="9" xfId="49" applyFont="1" applyFill="1" applyBorder="1" applyAlignment="1">
      <alignment horizontal="justify" wrapText="1"/>
    </xf>
    <xf numFmtId="0" fontId="7" fillId="4" borderId="10" xfId="49" applyFont="1" applyFill="1" applyBorder="1" applyAlignment="1">
      <alignment horizontal="justify" wrapText="1"/>
    </xf>
    <xf numFmtId="0" fontId="9" fillId="0" borderId="14" xfId="49" applyFont="1" applyBorder="1" applyAlignment="1">
      <alignment horizontal="center" vertical="center" wrapText="1"/>
    </xf>
    <xf numFmtId="0" fontId="9" fillId="0" borderId="9" xfId="49" applyFont="1" applyBorder="1" applyAlignment="1">
      <alignment horizontal="center" vertical="center" wrapText="1"/>
    </xf>
    <xf numFmtId="0" fontId="9" fillId="0" borderId="10" xfId="49" applyFont="1" applyBorder="1" applyAlignment="1">
      <alignment horizontal="center" vertical="center" wrapText="1"/>
    </xf>
    <xf numFmtId="0" fontId="7" fillId="4" borderId="24" xfId="49" applyFont="1" applyFill="1" applyBorder="1" applyAlignment="1">
      <alignment horizontal="justify"/>
    </xf>
    <xf numFmtId="0" fontId="7" fillId="4" borderId="25" xfId="49" applyFont="1" applyFill="1" applyBorder="1" applyAlignment="1">
      <alignment horizontal="justify"/>
    </xf>
    <xf numFmtId="0" fontId="7" fillId="4" borderId="18" xfId="49" applyFont="1" applyFill="1" applyBorder="1" applyAlignment="1">
      <alignment horizontal="justify"/>
    </xf>
    <xf numFmtId="0" fontId="8" fillId="0" borderId="26" xfId="49" applyFont="1" applyBorder="1" applyAlignment="1">
      <alignment horizontal="left"/>
    </xf>
    <xf numFmtId="0" fontId="8" fillId="0" borderId="17" xfId="49" applyFont="1" applyBorder="1" applyAlignment="1">
      <alignment horizontal="left"/>
    </xf>
    <xf numFmtId="0" fontId="9" fillId="0" borderId="24" xfId="49" applyFont="1" applyBorder="1" applyAlignment="1">
      <alignment horizontal="center" wrapText="1"/>
    </xf>
    <xf numFmtId="0" fontId="9" fillId="0" borderId="18" xfId="49" applyFont="1" applyBorder="1" applyAlignment="1">
      <alignment horizontal="center" wrapText="1"/>
    </xf>
    <xf numFmtId="0" fontId="7" fillId="4" borderId="14" xfId="49" applyFont="1" applyFill="1" applyBorder="1" applyAlignment="1">
      <alignment horizontal="justify" vertical="center" wrapText="1"/>
    </xf>
    <xf numFmtId="0" fontId="7" fillId="4" borderId="9" xfId="49" applyFont="1" applyFill="1" applyBorder="1" applyAlignment="1">
      <alignment horizontal="justify" vertical="center" wrapText="1"/>
    </xf>
    <xf numFmtId="0" fontId="8" fillId="0" borderId="6" xfId="49" applyFont="1" applyBorder="1" applyAlignment="1">
      <alignment horizontal="justify" vertical="center" wrapText="1"/>
    </xf>
    <xf numFmtId="0" fontId="8" fillId="0" borderId="1" xfId="49" applyFont="1" applyBorder="1" applyAlignment="1">
      <alignment horizontal="justify" vertical="center" wrapText="1"/>
    </xf>
    <xf numFmtId="0" fontId="9" fillId="0" borderId="13" xfId="49" applyFont="1" applyBorder="1" applyAlignment="1">
      <alignment horizontal="center" vertical="center" wrapText="1"/>
    </xf>
    <xf numFmtId="0" fontId="9" fillId="0" borderId="7" xfId="49" applyFont="1" applyBorder="1" applyAlignment="1">
      <alignment horizontal="center" vertical="center" wrapText="1"/>
    </xf>
    <xf numFmtId="0" fontId="9" fillId="0" borderId="8" xfId="49" applyFont="1" applyBorder="1" applyAlignment="1">
      <alignment horizontal="center" vertical="center" wrapText="1"/>
    </xf>
    <xf numFmtId="0" fontId="9" fillId="0" borderId="6" xfId="49" applyFont="1" applyBorder="1" applyAlignment="1">
      <alignment horizontal="left" wrapText="1"/>
    </xf>
    <xf numFmtId="0" fontId="9" fillId="0" borderId="1" xfId="49" applyFont="1" applyBorder="1" applyAlignment="1">
      <alignment horizontal="left" wrapText="1"/>
    </xf>
    <xf numFmtId="0" fontId="9" fillId="0" borderId="13" xfId="49" applyFont="1" applyBorder="1" applyAlignment="1">
      <alignment horizontal="center" wrapText="1"/>
    </xf>
    <xf numFmtId="0" fontId="9" fillId="0" borderId="7" xfId="49" applyFont="1" applyBorder="1" applyAlignment="1">
      <alignment horizontal="center" wrapText="1"/>
    </xf>
    <xf numFmtId="0" fontId="9" fillId="0" borderId="8" xfId="49" applyFont="1" applyBorder="1" applyAlignment="1">
      <alignment horizontal="center" wrapText="1"/>
    </xf>
    <xf numFmtId="0" fontId="7" fillId="4" borderId="14" xfId="49" applyFont="1" applyFill="1" applyBorder="1" applyAlignment="1">
      <alignment horizontal="left" vertical="center" wrapText="1"/>
    </xf>
    <xf numFmtId="0" fontId="7" fillId="4" borderId="9" xfId="49" applyFont="1" applyFill="1" applyBorder="1" applyAlignment="1">
      <alignment horizontal="left" vertical="center" wrapText="1"/>
    </xf>
    <xf numFmtId="0" fontId="7" fillId="4" borderId="10" xfId="49" applyFont="1" applyFill="1" applyBorder="1" applyAlignment="1">
      <alignment horizontal="left" vertical="center" wrapText="1"/>
    </xf>
    <xf numFmtId="0" fontId="8" fillId="0" borderId="4" xfId="49" applyFont="1" applyBorder="1" applyAlignment="1">
      <alignment horizontal="justify" vertical="center" wrapText="1"/>
    </xf>
    <xf numFmtId="0" fontId="9" fillId="0" borderId="15" xfId="49" applyFont="1" applyBorder="1" applyAlignment="1">
      <alignment horizontal="center" vertical="center" wrapText="1"/>
    </xf>
    <xf numFmtId="3" fontId="9" fillId="0" borderId="48" xfId="4" applyNumberFormat="1" applyFont="1" applyBorder="1" applyAlignment="1">
      <alignment horizontal="center" vertical="center" wrapText="1"/>
    </xf>
    <xf numFmtId="3" fontId="9" fillId="0" borderId="49" xfId="4" applyNumberFormat="1" applyFont="1" applyBorder="1" applyAlignment="1">
      <alignment horizontal="center" vertical="center" wrapText="1"/>
    </xf>
    <xf numFmtId="3" fontId="9" fillId="0" borderId="50" xfId="4" applyNumberFormat="1" applyFont="1" applyBorder="1" applyAlignment="1">
      <alignment horizontal="center" vertical="center" wrapText="1"/>
    </xf>
    <xf numFmtId="0" fontId="8" fillId="0" borderId="6" xfId="49" applyFont="1" applyBorder="1" applyAlignment="1">
      <alignment horizontal="left" vertical="center" wrapText="1"/>
    </xf>
    <xf numFmtId="0" fontId="8" fillId="0" borderId="1" xfId="49" applyFont="1" applyBorder="1" applyAlignment="1">
      <alignment horizontal="left" vertical="center" wrapText="1"/>
    </xf>
    <xf numFmtId="0" fontId="7" fillId="4" borderId="12" xfId="49" applyFont="1" applyFill="1" applyBorder="1" applyAlignment="1">
      <alignment horizontal="left" vertical="center" wrapText="1"/>
    </xf>
    <xf numFmtId="0" fontId="7" fillId="4" borderId="0" xfId="49" applyFont="1" applyFill="1" applyBorder="1" applyAlignment="1">
      <alignment horizontal="left" vertical="center" wrapText="1"/>
    </xf>
  </cellXfs>
  <cellStyles count="115">
    <cellStyle name="%" xfId="5"/>
    <cellStyle name="% 2" xfId="113"/>
    <cellStyle name="% 3" xfId="114"/>
    <cellStyle name="20% - Accent1 2" xfId="11"/>
    <cellStyle name="20% - Accent1 3" xfId="61"/>
    <cellStyle name="20% - Accent2 2" xfId="12"/>
    <cellStyle name="20% - Accent2 3" xfId="62"/>
    <cellStyle name="20% - Accent3 2" xfId="13"/>
    <cellStyle name="20% - Accent3 3" xfId="63"/>
    <cellStyle name="20% - Accent4 2" xfId="14"/>
    <cellStyle name="20% - Accent4 3" xfId="64"/>
    <cellStyle name="20% - Accent5 2" xfId="15"/>
    <cellStyle name="20% - Accent5 3" xfId="65"/>
    <cellStyle name="20% - Accent6 2" xfId="16"/>
    <cellStyle name="20% - Accent6 3" xfId="66"/>
    <cellStyle name="40% - Accent1 2" xfId="17"/>
    <cellStyle name="40% - Accent1 3" xfId="67"/>
    <cellStyle name="40% - Accent2 2" xfId="18"/>
    <cellStyle name="40% - Accent2 3" xfId="68"/>
    <cellStyle name="40% - Accent3 2" xfId="19"/>
    <cellStyle name="40% - Accent3 3" xfId="69"/>
    <cellStyle name="40% - Accent4 2" xfId="20"/>
    <cellStyle name="40% - Accent4 3" xfId="70"/>
    <cellStyle name="40% - Accent5 2" xfId="21"/>
    <cellStyle name="40% - Accent5 3" xfId="71"/>
    <cellStyle name="40% - Accent6 2" xfId="22"/>
    <cellStyle name="40% - Accent6 3" xfId="72"/>
    <cellStyle name="60% - Accent1 2" xfId="23"/>
    <cellStyle name="60% - Accent1 3" xfId="73"/>
    <cellStyle name="60% - Accent2 2" xfId="24"/>
    <cellStyle name="60% - Accent2 3" xfId="74"/>
    <cellStyle name="60% - Accent3 2" xfId="25"/>
    <cellStyle name="60% - Accent3 3" xfId="75"/>
    <cellStyle name="60% - Accent4 2" xfId="26"/>
    <cellStyle name="60% - Accent4 3" xfId="76"/>
    <cellStyle name="60% - Accent5 2" xfId="27"/>
    <cellStyle name="60% - Accent5 3" xfId="77"/>
    <cellStyle name="60% - Accent6 2" xfId="28"/>
    <cellStyle name="60% - Accent6 3" xfId="78"/>
    <cellStyle name="Accent1 2" xfId="29"/>
    <cellStyle name="Accent1 3" xfId="79"/>
    <cellStyle name="Accent2 2" xfId="30"/>
    <cellStyle name="Accent2 3" xfId="80"/>
    <cellStyle name="Accent3 2" xfId="31"/>
    <cellStyle name="Accent3 3" xfId="81"/>
    <cellStyle name="Accent4 2" xfId="32"/>
    <cellStyle name="Accent4 3" xfId="82"/>
    <cellStyle name="Accent5 2" xfId="33"/>
    <cellStyle name="Accent5 3" xfId="83"/>
    <cellStyle name="Accent6 2" xfId="34"/>
    <cellStyle name="Accent6 3" xfId="84"/>
    <cellStyle name="Bad 2" xfId="35"/>
    <cellStyle name="Bad 3" xfId="85"/>
    <cellStyle name="Calculation 2" xfId="36"/>
    <cellStyle name="Calculation 3" xfId="86"/>
    <cellStyle name="Check Cell 2" xfId="37"/>
    <cellStyle name="Check Cell 3" xfId="87"/>
    <cellStyle name="Comma" xfId="1" builtinId="3"/>
    <cellStyle name="Comma 2" xfId="110"/>
    <cellStyle name="Comma 3" xfId="88"/>
    <cellStyle name="Explanatory Text 2" xfId="38"/>
    <cellStyle name="Explanatory Text 3" xfId="89"/>
    <cellStyle name="Good 2" xfId="39"/>
    <cellStyle name="Good 3" xfId="90"/>
    <cellStyle name="Heading 1 2" xfId="40"/>
    <cellStyle name="Heading 1 3" xfId="91"/>
    <cellStyle name="Heading 2 2" xfId="41"/>
    <cellStyle name="Heading 2 3" xfId="92"/>
    <cellStyle name="Heading 3 2" xfId="42"/>
    <cellStyle name="Heading 3 3" xfId="93"/>
    <cellStyle name="Heading 4 2" xfId="43"/>
    <cellStyle name="Heading 4 3" xfId="94"/>
    <cellStyle name="Hyperlink" xfId="2" builtinId="8"/>
    <cellStyle name="Hyperlink 2" xfId="44"/>
    <cellStyle name="Input 2" xfId="45"/>
    <cellStyle name="Input 3" xfId="95"/>
    <cellStyle name="Linked Cell 2" xfId="46"/>
    <cellStyle name="Linked Cell 3" xfId="96"/>
    <cellStyle name="Neutral 2" xfId="47"/>
    <cellStyle name="Neutral 3" xfId="97"/>
    <cellStyle name="Normal" xfId="0" builtinId="0"/>
    <cellStyle name="Normal 2" xfId="3"/>
    <cellStyle name="Normal 2 2" xfId="49"/>
    <cellStyle name="Normal 2 2 2" xfId="111"/>
    <cellStyle name="Normal 2 3" xfId="48"/>
    <cellStyle name="Normal 2 4" xfId="105"/>
    <cellStyle name="Normal 3" xfId="6"/>
    <cellStyle name="Normal 3 2" xfId="50"/>
    <cellStyle name="Normal 3 3" xfId="98"/>
    <cellStyle name="Normal 4" xfId="7"/>
    <cellStyle name="Normal 4 2" xfId="51"/>
    <cellStyle name="Normal 5" xfId="8"/>
    <cellStyle name="Normal 5 2" xfId="52"/>
    <cellStyle name="Normal 5 3" xfId="106"/>
    <cellStyle name="Normal 6" xfId="10"/>
    <cellStyle name="Normal 6 2" xfId="112"/>
    <cellStyle name="Normal 7" xfId="57"/>
    <cellStyle name="Normal 7 2" xfId="60"/>
    <cellStyle name="Normal 8" xfId="58"/>
    <cellStyle name="Note 2" xfId="53"/>
    <cellStyle name="Note 3" xfId="99"/>
    <cellStyle name="Output 2" xfId="54"/>
    <cellStyle name="Output 3" xfId="100"/>
    <cellStyle name="Percent" xfId="4" builtinId="5"/>
    <cellStyle name="Percent 2" xfId="109"/>
    <cellStyle name="Percent 3" xfId="107"/>
    <cellStyle name="Percent 4" xfId="101"/>
    <cellStyle name="Percent 5" xfId="59"/>
    <cellStyle name="Title" xfId="9" builtinId="15" customBuiltin="1"/>
    <cellStyle name="Title 2" xfId="108"/>
    <cellStyle name="Title 3" xfId="102"/>
    <cellStyle name="Total 2" xfId="55"/>
    <cellStyle name="Total 3" xfId="103"/>
    <cellStyle name="Warning Text 2" xfId="56"/>
    <cellStyle name="Warning Text 3" xfId="104"/>
  </cellStyles>
  <dxfs count="0"/>
  <tableStyles count="0" defaultTableStyle="TableStyleMedium2" defaultPivotStyle="PivotStyleLight16"/>
  <colors>
    <mruColors>
      <color rgb="FFFFCCFF"/>
      <color rgb="FFB4C4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Net Fiscal Balance: Scotland &amp; UK 1998-99 to 2013-14</a:t>
            </a:r>
          </a:p>
        </c:rich>
      </c:tx>
      <c:overlay val="0"/>
    </c:title>
    <c:autoTitleDeleted val="0"/>
    <c:plotArea>
      <c:layout>
        <c:manualLayout>
          <c:layoutTarget val="inner"/>
          <c:xMode val="edge"/>
          <c:yMode val="edge"/>
          <c:x val="8.4936502721816576E-2"/>
          <c:y val="0.13351735235549958"/>
          <c:w val="0.54225057668598964"/>
          <c:h val="0.82757763440456722"/>
        </c:manualLayout>
      </c:layout>
      <c:lineChart>
        <c:grouping val="standard"/>
        <c:varyColors val="0"/>
        <c:ser>
          <c:idx val="0"/>
          <c:order val="0"/>
          <c:tx>
            <c:strRef>
              <c:f>'Chart 1.1'!$B$30</c:f>
              <c:strCache>
                <c:ptCount val="1"/>
                <c:pt idx="0">
                  <c:v>UK</c:v>
                </c:pt>
              </c:strCache>
            </c:strRef>
          </c:tx>
          <c:marker>
            <c:symbol val="none"/>
          </c:marker>
          <c:cat>
            <c:strRef>
              <c:f>'Chart 1.1'!$C$29:$R$29</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1.1'!$C$30:$R$30</c:f>
              <c:numCache>
                <c:formatCode>0.0%</c:formatCode>
                <c:ptCount val="16"/>
                <c:pt idx="0">
                  <c:v>4.9460402753584995E-3</c:v>
                </c:pt>
                <c:pt idx="1">
                  <c:v>1.5094593946028301E-2</c:v>
                </c:pt>
                <c:pt idx="2">
                  <c:v>1.6603223376781592E-2</c:v>
                </c:pt>
                <c:pt idx="3">
                  <c:v>-5.3407102865062712E-4</c:v>
                </c:pt>
                <c:pt idx="4">
                  <c:v>-2.3404931552196678E-2</c:v>
                </c:pt>
                <c:pt idx="5">
                  <c:v>-2.6007189396013004E-2</c:v>
                </c:pt>
                <c:pt idx="6">
                  <c:v>-3.4325977447902924E-2</c:v>
                </c:pt>
                <c:pt idx="7">
                  <c:v>-3.0361726003755401E-2</c:v>
                </c:pt>
                <c:pt idx="8">
                  <c:v>-2.5509684693697736E-2</c:v>
                </c:pt>
                <c:pt idx="9">
                  <c:v>-2.6921901462303999E-2</c:v>
                </c:pt>
                <c:pt idx="10">
                  <c:v>-6.676815427892098E-2</c:v>
                </c:pt>
                <c:pt idx="11">
                  <c:v>-0.1019078758981667</c:v>
                </c:pt>
                <c:pt idx="12">
                  <c:v>-8.5016092184457728E-2</c:v>
                </c:pt>
                <c:pt idx="13">
                  <c:v>-6.9255780679588694E-2</c:v>
                </c:pt>
                <c:pt idx="14">
                  <c:v>-7.1790317605670645E-2</c:v>
                </c:pt>
                <c:pt idx="15">
                  <c:v>-5.6136657676030086E-2</c:v>
                </c:pt>
              </c:numCache>
            </c:numRef>
          </c:val>
          <c:smooth val="0"/>
        </c:ser>
        <c:ser>
          <c:idx val="1"/>
          <c:order val="1"/>
          <c:tx>
            <c:strRef>
              <c:f>'Chart 1.1'!$B$31</c:f>
              <c:strCache>
                <c:ptCount val="1"/>
                <c:pt idx="0">
                  <c:v>Scotland - Excluding North Sea revenue</c:v>
                </c:pt>
              </c:strCache>
            </c:strRef>
          </c:tx>
          <c:marker>
            <c:symbol val="none"/>
          </c:marker>
          <c:cat>
            <c:strRef>
              <c:f>'Chart 1.1'!$C$29:$R$29</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1.1'!$C$31:$R$31</c:f>
              <c:numCache>
                <c:formatCode>0.0%</c:formatCode>
                <c:ptCount val="16"/>
                <c:pt idx="0">
                  <c:v>-5.7242164138272066E-2</c:v>
                </c:pt>
                <c:pt idx="1">
                  <c:v>-5.4992083717438939E-2</c:v>
                </c:pt>
                <c:pt idx="2">
                  <c:v>-5.5829510510885506E-2</c:v>
                </c:pt>
                <c:pt idx="3">
                  <c:v>-7.674624881757805E-2</c:v>
                </c:pt>
                <c:pt idx="4">
                  <c:v>-0.10302420396155629</c:v>
                </c:pt>
                <c:pt idx="5">
                  <c:v>-0.10501955254411947</c:v>
                </c:pt>
                <c:pt idx="6">
                  <c:v>-0.11180118253670354</c:v>
                </c:pt>
                <c:pt idx="7">
                  <c:v>-0.10441659133502582</c:v>
                </c:pt>
                <c:pt idx="8">
                  <c:v>-0.10450835471330061</c:v>
                </c:pt>
                <c:pt idx="9">
                  <c:v>-0.10634213241897204</c:v>
                </c:pt>
                <c:pt idx="10">
                  <c:v>-0.13461216650692209</c:v>
                </c:pt>
                <c:pt idx="11">
                  <c:v>-0.16752819827828724</c:v>
                </c:pt>
                <c:pt idx="12">
                  <c:v>-0.15963164076001729</c:v>
                </c:pt>
                <c:pt idx="13">
                  <c:v>-0.1445233451961058</c:v>
                </c:pt>
                <c:pt idx="14">
                  <c:v>-0.15059217151148022</c:v>
                </c:pt>
                <c:pt idx="15">
                  <c:v>-0.1217869363485358</c:v>
                </c:pt>
              </c:numCache>
            </c:numRef>
          </c:val>
          <c:smooth val="0"/>
        </c:ser>
        <c:ser>
          <c:idx val="2"/>
          <c:order val="2"/>
          <c:tx>
            <c:strRef>
              <c:f>'Chart 1.1'!$B$32</c:f>
              <c:strCache>
                <c:ptCount val="1"/>
                <c:pt idx="0">
                  <c:v>Scotland - Including population share of North Sea</c:v>
                </c:pt>
              </c:strCache>
            </c:strRef>
          </c:tx>
          <c:marker>
            <c:symbol val="none"/>
          </c:marker>
          <c:cat>
            <c:strRef>
              <c:f>'Chart 1.1'!$C$29:$R$29</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1.1'!$C$32:$R$32</c:f>
              <c:numCache>
                <c:formatCode>0.0%</c:formatCode>
                <c:ptCount val="16"/>
                <c:pt idx="0">
                  <c:v>-5.3599209721386737E-2</c:v>
                </c:pt>
                <c:pt idx="1">
                  <c:v>-5.1203860397590298E-2</c:v>
                </c:pt>
                <c:pt idx="2">
                  <c:v>-4.9922339027389885E-2</c:v>
                </c:pt>
                <c:pt idx="3">
                  <c:v>-6.9980678929457862E-2</c:v>
                </c:pt>
                <c:pt idx="4">
                  <c:v>-9.6369825242912141E-2</c:v>
                </c:pt>
                <c:pt idx="5">
                  <c:v>-9.9523191849743259E-2</c:v>
                </c:pt>
                <c:pt idx="6">
                  <c:v>-0.10564967846874793</c:v>
                </c:pt>
                <c:pt idx="7">
                  <c:v>-9.5014229070617365E-2</c:v>
                </c:pt>
                <c:pt idx="8">
                  <c:v>-9.6033051941087688E-2</c:v>
                </c:pt>
                <c:pt idx="9">
                  <c:v>-9.8937136852475266E-2</c:v>
                </c:pt>
                <c:pt idx="10">
                  <c:v>-0.12344528997873234</c:v>
                </c:pt>
                <c:pt idx="11">
                  <c:v>-0.16070001048889393</c:v>
                </c:pt>
                <c:pt idx="12">
                  <c:v>-0.15106028018446416</c:v>
                </c:pt>
                <c:pt idx="13">
                  <c:v>-0.13489878515417442</c:v>
                </c:pt>
                <c:pt idx="14">
                  <c:v>-0.14454271223602416</c:v>
                </c:pt>
                <c:pt idx="15">
                  <c:v>-0.11724803485812542</c:v>
                </c:pt>
              </c:numCache>
            </c:numRef>
          </c:val>
          <c:smooth val="0"/>
        </c:ser>
        <c:ser>
          <c:idx val="3"/>
          <c:order val="3"/>
          <c:tx>
            <c:strRef>
              <c:f>'Chart 1.1'!$B$33</c:f>
              <c:strCache>
                <c:ptCount val="1"/>
                <c:pt idx="0">
                  <c:v>Scotland - Including geographical share of North Sea</c:v>
                </c:pt>
              </c:strCache>
            </c:strRef>
          </c:tx>
          <c:marker>
            <c:symbol val="none"/>
          </c:marker>
          <c:cat>
            <c:strRef>
              <c:f>'Chart 1.1'!$C$29:$R$29</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1.1'!$C$33:$R$33</c:f>
              <c:numCache>
                <c:formatCode>0.0%</c:formatCode>
                <c:ptCount val="16"/>
                <c:pt idx="0">
                  <c:v>-2.8189531065948337E-2</c:v>
                </c:pt>
                <c:pt idx="1">
                  <c:v>-2.4057552604640986E-2</c:v>
                </c:pt>
                <c:pt idx="2">
                  <c:v>-6.9674393313081586E-3</c:v>
                </c:pt>
                <c:pt idx="3">
                  <c:v>-1.9324420541969114E-2</c:v>
                </c:pt>
                <c:pt idx="4">
                  <c:v>-4.469172804651201E-2</c:v>
                </c:pt>
                <c:pt idx="5">
                  <c:v>-5.7202764397261352E-2</c:v>
                </c:pt>
                <c:pt idx="6">
                  <c:v>-5.7953537250192838E-2</c:v>
                </c:pt>
                <c:pt idx="7">
                  <c:v>-2.2904823640278977E-2</c:v>
                </c:pt>
                <c:pt idx="8">
                  <c:v>-2.7472806568098244E-2</c:v>
                </c:pt>
                <c:pt idx="9">
                  <c:v>-4.0079876910937284E-2</c:v>
                </c:pt>
                <c:pt idx="10">
                  <c:v>-3.3006318207592131E-2</c:v>
                </c:pt>
                <c:pt idx="11">
                  <c:v>-0.10390329953635434</c:v>
                </c:pt>
                <c:pt idx="12">
                  <c:v>-8.3562561178111894E-2</c:v>
                </c:pt>
                <c:pt idx="13">
                  <c:v>-5.8522427863372452E-2</c:v>
                </c:pt>
                <c:pt idx="14">
                  <c:v>-9.7062769870261731E-2</c:v>
                </c:pt>
                <c:pt idx="15">
                  <c:v>-8.1389795713515206E-2</c:v>
                </c:pt>
              </c:numCache>
            </c:numRef>
          </c:val>
          <c:smooth val="0"/>
        </c:ser>
        <c:dLbls>
          <c:showLegendKey val="0"/>
          <c:showVal val="0"/>
          <c:showCatName val="0"/>
          <c:showSerName val="0"/>
          <c:showPercent val="0"/>
          <c:showBubbleSize val="0"/>
        </c:dLbls>
        <c:marker val="1"/>
        <c:smooth val="0"/>
        <c:axId val="121091200"/>
        <c:axId val="121092736"/>
      </c:lineChart>
      <c:catAx>
        <c:axId val="121091200"/>
        <c:scaling>
          <c:orientation val="minMax"/>
        </c:scaling>
        <c:delete val="0"/>
        <c:axPos val="b"/>
        <c:numFmt formatCode="General" sourceLinked="1"/>
        <c:majorTickMark val="out"/>
        <c:minorTickMark val="none"/>
        <c:tickLblPos val="nextTo"/>
        <c:crossAx val="121092736"/>
        <c:crosses val="autoZero"/>
        <c:auto val="1"/>
        <c:lblAlgn val="ctr"/>
        <c:lblOffset val="100"/>
        <c:noMultiLvlLbl val="0"/>
      </c:catAx>
      <c:valAx>
        <c:axId val="121092736"/>
        <c:scaling>
          <c:orientation val="minMax"/>
        </c:scaling>
        <c:delete val="0"/>
        <c:axPos val="l"/>
        <c:majorGridlines/>
        <c:title>
          <c:tx>
            <c:rich>
              <a:bodyPr rot="-5400000" vert="horz"/>
              <a:lstStyle/>
              <a:p>
                <a:pPr>
                  <a:defRPr/>
                </a:pPr>
                <a:r>
                  <a:rPr lang="en-GB"/>
                  <a:t>% GDP</a:t>
                </a:r>
              </a:p>
            </c:rich>
          </c:tx>
          <c:overlay val="0"/>
        </c:title>
        <c:numFmt formatCode="0%" sourceLinked="0"/>
        <c:majorTickMark val="out"/>
        <c:minorTickMark val="none"/>
        <c:tickLblPos val="nextTo"/>
        <c:crossAx val="1210912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Current Budget Balance: Scotland &amp; UK 1998-99 to 2013-14</a:t>
            </a:r>
          </a:p>
        </c:rich>
      </c:tx>
      <c:layout>
        <c:manualLayout>
          <c:xMode val="edge"/>
          <c:yMode val="edge"/>
          <c:x val="0.11566614738433605"/>
          <c:y val="1.7520803539919701E-2"/>
        </c:manualLayout>
      </c:layout>
      <c:overlay val="0"/>
    </c:title>
    <c:autoTitleDeleted val="0"/>
    <c:plotArea>
      <c:layout/>
      <c:lineChart>
        <c:grouping val="standard"/>
        <c:varyColors val="0"/>
        <c:ser>
          <c:idx val="0"/>
          <c:order val="0"/>
          <c:tx>
            <c:strRef>
              <c:f>'Chart 1.2'!$B$28</c:f>
              <c:strCache>
                <c:ptCount val="1"/>
                <c:pt idx="0">
                  <c:v>UK</c:v>
                </c:pt>
              </c:strCache>
            </c:strRef>
          </c:tx>
          <c:marker>
            <c:symbol val="none"/>
          </c:marker>
          <c:cat>
            <c:strRef>
              <c:f>'Chart 1.2'!$C$27:$R$27</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1.2'!$C$28:$R$28</c:f>
              <c:numCache>
                <c:formatCode>0.0%</c:formatCode>
                <c:ptCount val="16"/>
                <c:pt idx="0">
                  <c:v>1.0896929105684785E-2</c:v>
                </c:pt>
                <c:pt idx="1">
                  <c:v>2.1471656535187192E-2</c:v>
                </c:pt>
                <c:pt idx="2">
                  <c:v>2.2830882459582095E-2</c:v>
                </c:pt>
                <c:pt idx="3">
                  <c:v>1.163212292767858E-2</c:v>
                </c:pt>
                <c:pt idx="4">
                  <c:v>-1.0082503616301397E-2</c:v>
                </c:pt>
                <c:pt idx="5">
                  <c:v>-1.3601470625933922E-2</c:v>
                </c:pt>
                <c:pt idx="6">
                  <c:v>-1.6864841020712798E-2</c:v>
                </c:pt>
                <c:pt idx="7">
                  <c:v>-1.1098066375073608E-2</c:v>
                </c:pt>
                <c:pt idx="8">
                  <c:v>-6.0174351867258368E-3</c:v>
                </c:pt>
                <c:pt idx="9">
                  <c:v>-6.228504851881163E-3</c:v>
                </c:pt>
                <c:pt idx="10">
                  <c:v>-3.4466071763767724E-2</c:v>
                </c:pt>
                <c:pt idx="11">
                  <c:v>-6.9130368190081712E-2</c:v>
                </c:pt>
                <c:pt idx="12">
                  <c:v>-5.9481129352233271E-2</c:v>
                </c:pt>
                <c:pt idx="13">
                  <c:v>-5.030503811825101E-2</c:v>
                </c:pt>
                <c:pt idx="14">
                  <c:v>-5.041478195462501E-2</c:v>
                </c:pt>
                <c:pt idx="15">
                  <c:v>-4.1254211114919725E-2</c:v>
                </c:pt>
              </c:numCache>
            </c:numRef>
          </c:val>
          <c:smooth val="0"/>
        </c:ser>
        <c:ser>
          <c:idx val="1"/>
          <c:order val="1"/>
          <c:tx>
            <c:strRef>
              <c:f>'Chart 1.2'!$B$29</c:f>
              <c:strCache>
                <c:ptCount val="1"/>
                <c:pt idx="0">
                  <c:v>Scotland - Excluding North Sea revenue</c:v>
                </c:pt>
              </c:strCache>
            </c:strRef>
          </c:tx>
          <c:marker>
            <c:symbol val="none"/>
          </c:marker>
          <c:cat>
            <c:strRef>
              <c:f>'Chart 1.2'!$C$27:$R$27</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1.2'!$C$29:$R$29</c:f>
              <c:numCache>
                <c:formatCode>0.0%</c:formatCode>
                <c:ptCount val="16"/>
                <c:pt idx="0">
                  <c:v>-5.1585551999315561E-2</c:v>
                </c:pt>
                <c:pt idx="1">
                  <c:v>-4.8651286537731847E-2</c:v>
                </c:pt>
                <c:pt idx="2">
                  <c:v>-5.281404434115862E-2</c:v>
                </c:pt>
                <c:pt idx="3">
                  <c:v>-6.2942016999516862E-2</c:v>
                </c:pt>
                <c:pt idx="4">
                  <c:v>-8.3950046992223484E-2</c:v>
                </c:pt>
                <c:pt idx="5">
                  <c:v>-8.4168872366776934E-2</c:v>
                </c:pt>
                <c:pt idx="6">
                  <c:v>-8.1049839228759343E-2</c:v>
                </c:pt>
                <c:pt idx="7">
                  <c:v>-7.5582974063928277E-2</c:v>
                </c:pt>
                <c:pt idx="8">
                  <c:v>-7.1757762161678451E-2</c:v>
                </c:pt>
                <c:pt idx="9">
                  <c:v>-7.6079341533921888E-2</c:v>
                </c:pt>
                <c:pt idx="10">
                  <c:v>-9.5662812811399711E-2</c:v>
                </c:pt>
                <c:pt idx="11">
                  <c:v>-0.1328538347051029</c:v>
                </c:pt>
                <c:pt idx="12">
                  <c:v>-0.13062714502454387</c:v>
                </c:pt>
                <c:pt idx="13">
                  <c:v>-0.11515856493489754</c:v>
                </c:pt>
                <c:pt idx="14">
                  <c:v>-0.11453020494690756</c:v>
                </c:pt>
                <c:pt idx="15">
                  <c:v>-0.1025656668395034</c:v>
                </c:pt>
              </c:numCache>
            </c:numRef>
          </c:val>
          <c:smooth val="0"/>
        </c:ser>
        <c:ser>
          <c:idx val="2"/>
          <c:order val="2"/>
          <c:tx>
            <c:strRef>
              <c:f>'Chart 1.2'!$B$30</c:f>
              <c:strCache>
                <c:ptCount val="1"/>
                <c:pt idx="0">
                  <c:v>Scotland - Including population share of North Sea</c:v>
                </c:pt>
              </c:strCache>
            </c:strRef>
          </c:tx>
          <c:marker>
            <c:symbol val="none"/>
          </c:marker>
          <c:cat>
            <c:strRef>
              <c:f>'Chart 1.2'!$C$27:$R$27</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1.2'!$C$30:$R$30</c:f>
              <c:numCache>
                <c:formatCode>0.0%</c:formatCode>
                <c:ptCount val="16"/>
                <c:pt idx="0">
                  <c:v>-4.8019359478908542E-2</c:v>
                </c:pt>
                <c:pt idx="1">
                  <c:v>-4.4971979763197369E-2</c:v>
                </c:pt>
                <c:pt idx="2">
                  <c:v>-4.6973978485819926E-2</c:v>
                </c:pt>
                <c:pt idx="3">
                  <c:v>-5.6425879727778114E-2</c:v>
                </c:pt>
                <c:pt idx="4">
                  <c:v>-7.7642799300139564E-2</c:v>
                </c:pt>
                <c:pt idx="5">
                  <c:v>-7.9016399028833367E-2</c:v>
                </c:pt>
                <c:pt idx="6">
                  <c:v>-7.5407224646156817E-2</c:v>
                </c:pt>
                <c:pt idx="7">
                  <c:v>-6.6764985177961242E-2</c:v>
                </c:pt>
                <c:pt idx="8">
                  <c:v>-6.3891192722189044E-2</c:v>
                </c:pt>
                <c:pt idx="9">
                  <c:v>-6.9285973006603191E-2</c:v>
                </c:pt>
                <c:pt idx="10">
                  <c:v>-8.5288291007319314E-2</c:v>
                </c:pt>
                <c:pt idx="11">
                  <c:v>-0.1265901006464224</c:v>
                </c:pt>
                <c:pt idx="12">
                  <c:v>-0.12258917699717563</c:v>
                </c:pt>
                <c:pt idx="13">
                  <c:v>-0.10605949039692729</c:v>
                </c:pt>
                <c:pt idx="14">
                  <c:v>-0.10898692191093375</c:v>
                </c:pt>
                <c:pt idx="15">
                  <c:v>-9.8286371350994564E-2</c:v>
                </c:pt>
              </c:numCache>
            </c:numRef>
          </c:val>
          <c:smooth val="0"/>
        </c:ser>
        <c:ser>
          <c:idx val="3"/>
          <c:order val="3"/>
          <c:tx>
            <c:strRef>
              <c:f>'Chart 1.2'!$B$31</c:f>
              <c:strCache>
                <c:ptCount val="1"/>
                <c:pt idx="0">
                  <c:v>Scotland - Including geographical share of North Sea</c:v>
                </c:pt>
              </c:strCache>
            </c:strRef>
          </c:tx>
          <c:marker>
            <c:symbol val="none"/>
          </c:marker>
          <c:cat>
            <c:strRef>
              <c:f>'Chart 1.2'!$C$27:$R$27</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1.2'!$C$31:$R$31</c:f>
              <c:numCache>
                <c:formatCode>0.0%</c:formatCode>
                <c:ptCount val="16"/>
                <c:pt idx="0">
                  <c:v>-2.3065221385764584E-2</c:v>
                </c:pt>
                <c:pt idx="1">
                  <c:v>-1.8525169218126112E-2</c:v>
                </c:pt>
                <c:pt idx="2">
                  <c:v>-4.4682472660974469E-3</c:v>
                </c:pt>
                <c:pt idx="3">
                  <c:v>-7.4752024979518146E-3</c:v>
                </c:pt>
                <c:pt idx="4">
                  <c:v>-2.8397598366044906E-2</c:v>
                </c:pt>
                <c:pt idx="5">
                  <c:v>-3.9034327886804589E-2</c:v>
                </c:pt>
                <c:pt idx="6">
                  <c:v>-3.1292165760935291E-2</c:v>
                </c:pt>
                <c:pt idx="7">
                  <c:v>1.3065399325445897E-3</c:v>
                </c:pt>
                <c:pt idx="8">
                  <c:v>4.3606235280425849E-4</c:v>
                </c:pt>
                <c:pt idx="9">
                  <c:v>-1.4925100835047399E-2</c:v>
                </c:pt>
                <c:pt idx="10">
                  <c:v>-5.5750735302356833E-4</c:v>
                </c:pt>
                <c:pt idx="11">
                  <c:v>-7.3990756463964719E-2</c:v>
                </c:pt>
                <c:pt idx="12">
                  <c:v>-5.9044006620798541E-2</c:v>
                </c:pt>
                <c:pt idx="13">
                  <c:v>-3.3598869965731221E-2</c:v>
                </c:pt>
                <c:pt idx="14">
                  <c:v>-6.5306406987466259E-2</c:v>
                </c:pt>
                <c:pt idx="15">
                  <c:v>-6.4415712965453301E-2</c:v>
                </c:pt>
              </c:numCache>
            </c:numRef>
          </c:val>
          <c:smooth val="0"/>
        </c:ser>
        <c:dLbls>
          <c:showLegendKey val="0"/>
          <c:showVal val="0"/>
          <c:showCatName val="0"/>
          <c:showSerName val="0"/>
          <c:showPercent val="0"/>
          <c:showBubbleSize val="0"/>
        </c:dLbls>
        <c:marker val="1"/>
        <c:smooth val="0"/>
        <c:axId val="121272192"/>
        <c:axId val="121273728"/>
      </c:lineChart>
      <c:catAx>
        <c:axId val="121272192"/>
        <c:scaling>
          <c:orientation val="minMax"/>
        </c:scaling>
        <c:delete val="0"/>
        <c:axPos val="b"/>
        <c:numFmt formatCode="General" sourceLinked="1"/>
        <c:majorTickMark val="out"/>
        <c:minorTickMark val="none"/>
        <c:tickLblPos val="nextTo"/>
        <c:crossAx val="121273728"/>
        <c:crosses val="autoZero"/>
        <c:auto val="1"/>
        <c:lblAlgn val="ctr"/>
        <c:lblOffset val="100"/>
        <c:noMultiLvlLbl val="0"/>
      </c:catAx>
      <c:valAx>
        <c:axId val="121273728"/>
        <c:scaling>
          <c:orientation val="minMax"/>
        </c:scaling>
        <c:delete val="0"/>
        <c:axPos val="l"/>
        <c:majorGridlines/>
        <c:title>
          <c:tx>
            <c:rich>
              <a:bodyPr rot="-5400000" vert="horz"/>
              <a:lstStyle/>
              <a:p>
                <a:pPr>
                  <a:defRPr/>
                </a:pPr>
                <a:r>
                  <a:rPr lang="en-GB"/>
                  <a:t>% GDP</a:t>
                </a:r>
              </a:p>
            </c:rich>
          </c:tx>
          <c:overlay val="0"/>
        </c:title>
        <c:numFmt formatCode="0%" sourceLinked="0"/>
        <c:majorTickMark val="out"/>
        <c:minorTickMark val="none"/>
        <c:tickLblPos val="nextTo"/>
        <c:crossAx val="1212721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Devolved &amp; Reserved Revenue in Scotland: 2013-14</a:t>
            </a:r>
          </a:p>
        </c:rich>
      </c:tx>
      <c:layout>
        <c:manualLayout>
          <c:xMode val="edge"/>
          <c:yMode val="edge"/>
          <c:x val="0.14611811023622048"/>
          <c:y val="2.7777777777777776E-2"/>
        </c:manualLayout>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'Chart 2.1'!$B$23:$B$27</c:f>
              <c:strCache>
                <c:ptCount val="5"/>
                <c:pt idx="0">
                  <c:v>Assigned under Smith Commission</c:v>
                </c:pt>
                <c:pt idx="1">
                  <c:v>Devolved under Smith Commission</c:v>
                </c:pt>
                <c:pt idx="2">
                  <c:v>Devolved under Scotland Act</c:v>
                </c:pt>
                <c:pt idx="3">
                  <c:v>Currently devolved</c:v>
                </c:pt>
                <c:pt idx="4">
                  <c:v>Reserved</c:v>
                </c:pt>
              </c:strCache>
            </c:strRef>
          </c:cat>
          <c:val>
            <c:numRef>
              <c:f>'Chart 2.1'!$D$23:$D$27</c:f>
              <c:numCache>
                <c:formatCode>0.0%</c:formatCode>
                <c:ptCount val="5"/>
                <c:pt idx="0">
                  <c:v>0.10067948004637893</c:v>
                </c:pt>
                <c:pt idx="1">
                  <c:v>0.13919663644260336</c:v>
                </c:pt>
                <c:pt idx="2">
                  <c:v>9.5045641187865043E-2</c:v>
                </c:pt>
                <c:pt idx="3">
                  <c:v>7.7438329828717165E-2</c:v>
                </c:pt>
                <c:pt idx="4">
                  <c:v>0.58763991249443548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Devolved &amp; Reserved Expenditure in Scotland: 2013-14</a:t>
            </a:r>
          </a:p>
        </c:rich>
      </c:tx>
      <c:overlay val="0"/>
    </c:title>
    <c:autoTitleDeleted val="0"/>
    <c:plotArea>
      <c:layout/>
      <c:pieChart>
        <c:varyColors val="1"/>
        <c:ser>
          <c:idx val="0"/>
          <c:order val="0"/>
          <c:dPt>
            <c:idx val="0"/>
            <c:bubble3D val="0"/>
            <c:spPr>
              <a:solidFill>
                <a:schemeClr val="accent2"/>
              </a:solidFill>
            </c:spPr>
          </c:dPt>
          <c:dPt>
            <c:idx val="1"/>
            <c:bubble3D val="0"/>
            <c:spPr>
              <a:solidFill>
                <a:schemeClr val="accent4"/>
              </a:solidFill>
            </c:spPr>
          </c:dPt>
          <c:dPt>
            <c:idx val="2"/>
            <c:bubble3D val="0"/>
            <c:spPr>
              <a:solidFill>
                <a:schemeClr val="accent5"/>
              </a:solidFill>
            </c:spPr>
          </c:dPt>
          <c:dLbls>
            <c:showLegendKey val="0"/>
            <c:showVal val="1"/>
            <c:showCatName val="0"/>
            <c:showSerName val="0"/>
            <c:showPercent val="0"/>
            <c:showBubbleSize val="0"/>
            <c:showLeaderLines val="1"/>
          </c:dLbls>
          <c:cat>
            <c:strRef>
              <c:f>'Chart 2.1'!$B$30:$B$32</c:f>
              <c:strCache>
                <c:ptCount val="3"/>
                <c:pt idx="0">
                  <c:v>Devolved under Smith Commission</c:v>
                </c:pt>
                <c:pt idx="1">
                  <c:v>Currently devolved</c:v>
                </c:pt>
                <c:pt idx="2">
                  <c:v>Reserved</c:v>
                </c:pt>
              </c:strCache>
            </c:strRef>
          </c:cat>
          <c:val>
            <c:numRef>
              <c:f>'Chart 2.1'!$D$30:$D$32</c:f>
              <c:numCache>
                <c:formatCode>0.0%</c:formatCode>
                <c:ptCount val="3"/>
                <c:pt idx="0">
                  <c:v>3.797384952097007E-2</c:v>
                </c:pt>
                <c:pt idx="1">
                  <c:v>0.61476792916780054</c:v>
                </c:pt>
                <c:pt idx="2">
                  <c:v>0.34725822131122941</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Public Sector Revenue: Scotland 2013-14</a:t>
            </a:r>
          </a:p>
        </c:rich>
      </c:tx>
      <c:overlay val="0"/>
    </c:title>
    <c:autoTitleDeleted val="0"/>
    <c:plotArea>
      <c:layout/>
      <c:barChart>
        <c:barDir val="bar"/>
        <c:grouping val="stacked"/>
        <c:varyColors val="0"/>
        <c:ser>
          <c:idx val="1"/>
          <c:order val="0"/>
          <c:tx>
            <c:v>Onshore receipts</c:v>
          </c:tx>
          <c:invertIfNegative val="0"/>
          <c:cat>
            <c:strLit>
              <c:ptCount val="25"/>
              <c:pt idx="0">
                <c:v>Aggregates levy</c:v>
              </c:pt>
              <c:pt idx="1">
                <c:v>Landfill tax</c:v>
              </c:pt>
              <c:pt idx="2">
                <c:v>Climate change levy</c:v>
              </c:pt>
              <c:pt idx="3">
                <c:v>Betting and gaming</c:v>
              </c:pt>
              <c:pt idx="4">
                <c:v>Insurance premium tax</c:v>
              </c:pt>
              <c:pt idx="5">
                <c:v>Inheritance tax</c:v>
              </c:pt>
              <c:pt idx="6">
                <c:v>Capital gains tax</c:v>
              </c:pt>
              <c:pt idx="7">
                <c:v>Air passenger duty</c:v>
              </c:pt>
              <c:pt idx="8">
                <c:v>Rent, other transfers </c:v>
              </c:pt>
              <c:pt idx="9">
                <c:v>Other taxes on income and wealth</c:v>
              </c:pt>
              <c:pt idx="10">
                <c:v>Interest and dividends</c:v>
              </c:pt>
              <c:pt idx="11">
                <c:v>Vehicle excise duty</c:v>
              </c:pt>
              <c:pt idx="12">
                <c:v>Stamp duties</c:v>
              </c:pt>
              <c:pt idx="13">
                <c:v>Alcohol duties</c:v>
              </c:pt>
              <c:pt idx="14">
                <c:v>Other taxes, and adjustments</c:v>
              </c:pt>
              <c:pt idx="15">
                <c:v>Tobacco duties</c:v>
              </c:pt>
              <c:pt idx="16">
                <c:v>Non-domestic rates</c:v>
              </c:pt>
              <c:pt idx="17">
                <c:v>Council tax </c:v>
              </c:pt>
              <c:pt idx="18">
                <c:v>Fuel duties</c:v>
              </c:pt>
              <c:pt idx="19">
                <c:v>Corporation tax (excl North Sea)</c:v>
              </c:pt>
              <c:pt idx="20">
                <c:v>Gross operating surplus</c:v>
              </c:pt>
              <c:pt idx="21">
                <c:v>North Sea corporation tax</c:v>
              </c:pt>
              <c:pt idx="22">
                <c:v>National insurance</c:v>
              </c:pt>
              <c:pt idx="23">
                <c:v>VAT</c:v>
              </c:pt>
              <c:pt idx="24">
                <c:v>Income tax</c:v>
              </c:pt>
            </c:strLit>
          </c:cat>
          <c:val>
            <c:numRef>
              <c:f>'Chart 3.1'!$H$4:$H$28</c:f>
              <c:numCache>
                <c:formatCode>#,##0</c:formatCode>
                <c:ptCount val="25"/>
                <c:pt idx="0">
                  <c:v>49.552423806</c:v>
                </c:pt>
                <c:pt idx="1">
                  <c:v>105</c:v>
                </c:pt>
                <c:pt idx="2">
                  <c:v>119.56826872000001</c:v>
                </c:pt>
                <c:pt idx="3">
                  <c:v>163.103284</c:v>
                </c:pt>
                <c:pt idx="4">
                  <c:v>200.59046538000001</c:v>
                </c:pt>
                <c:pt idx="5">
                  <c:v>239.97039956</c:v>
                </c:pt>
                <c:pt idx="6">
                  <c:v>243.38854802</c:v>
                </c:pt>
                <c:pt idx="7">
                  <c:v>251.3878162</c:v>
                </c:pt>
                <c:pt idx="8">
                  <c:v>272.17167061999999</c:v>
                </c:pt>
                <c:pt idx="9">
                  <c:v>333.52962208000002</c:v>
                </c:pt>
                <c:pt idx="10">
                  <c:v>471.70508744</c:v>
                </c:pt>
                <c:pt idx="11">
                  <c:v>487.88270240999998</c:v>
                </c:pt>
                <c:pt idx="12">
                  <c:v>638.84522062999997</c:v>
                </c:pt>
                <c:pt idx="13">
                  <c:v>960.53678635000006</c:v>
                </c:pt>
                <c:pt idx="14">
                  <c:v>1108.5192125000001</c:v>
                </c:pt>
                <c:pt idx="15">
                  <c:v>1257.8453557</c:v>
                </c:pt>
                <c:pt idx="16">
                  <c:v>1927.4527651000001</c:v>
                </c:pt>
                <c:pt idx="17">
                  <c:v>1941.2193479</c:v>
                </c:pt>
                <c:pt idx="18">
                  <c:v>2196.7797667</c:v>
                </c:pt>
                <c:pt idx="19">
                  <c:v>2817.2053332</c:v>
                </c:pt>
                <c:pt idx="20">
                  <c:v>3972.2162248999998</c:v>
                </c:pt>
                <c:pt idx="22">
                  <c:v>8730.3493815000002</c:v>
                </c:pt>
                <c:pt idx="23">
                  <c:v>10059.511812000001</c:v>
                </c:pt>
                <c:pt idx="24">
                  <c:v>11409.772219</c:v>
                </c:pt>
              </c:numCache>
            </c:numRef>
          </c:val>
        </c:ser>
        <c:ser>
          <c:idx val="0"/>
          <c:order val="1"/>
          <c:tx>
            <c:v>Population share of offshore receipts</c:v>
          </c:tx>
          <c:invertIfNegative val="0"/>
          <c:cat>
            <c:strLit>
              <c:ptCount val="25"/>
              <c:pt idx="0">
                <c:v>Aggregates levy</c:v>
              </c:pt>
              <c:pt idx="1">
                <c:v>Landfill tax</c:v>
              </c:pt>
              <c:pt idx="2">
                <c:v>Climate change levy</c:v>
              </c:pt>
              <c:pt idx="3">
                <c:v>Betting and gaming</c:v>
              </c:pt>
              <c:pt idx="4">
                <c:v>Insurance premium tax</c:v>
              </c:pt>
              <c:pt idx="5">
                <c:v>Inheritance tax</c:v>
              </c:pt>
              <c:pt idx="6">
                <c:v>Capital gains tax</c:v>
              </c:pt>
              <c:pt idx="7">
                <c:v>Air passenger duty</c:v>
              </c:pt>
              <c:pt idx="8">
                <c:v>Rent, other transfers </c:v>
              </c:pt>
              <c:pt idx="9">
                <c:v>Other taxes on income and wealth</c:v>
              </c:pt>
              <c:pt idx="10">
                <c:v>Interest and dividends</c:v>
              </c:pt>
              <c:pt idx="11">
                <c:v>Vehicle excise duty</c:v>
              </c:pt>
              <c:pt idx="12">
                <c:v>Stamp duties</c:v>
              </c:pt>
              <c:pt idx="13">
                <c:v>Alcohol duties</c:v>
              </c:pt>
              <c:pt idx="14">
                <c:v>Other taxes, and adjustments</c:v>
              </c:pt>
              <c:pt idx="15">
                <c:v>Tobacco duties</c:v>
              </c:pt>
              <c:pt idx="16">
                <c:v>Non-domestic rates</c:v>
              </c:pt>
              <c:pt idx="17">
                <c:v>Council tax </c:v>
              </c:pt>
              <c:pt idx="18">
                <c:v>Fuel duties</c:v>
              </c:pt>
              <c:pt idx="19">
                <c:v>Corporation tax (excl North Sea)</c:v>
              </c:pt>
              <c:pt idx="20">
                <c:v>Gross operating surplus</c:v>
              </c:pt>
              <c:pt idx="21">
                <c:v>North Sea corporation tax</c:v>
              </c:pt>
              <c:pt idx="22">
                <c:v>National insurance</c:v>
              </c:pt>
              <c:pt idx="23">
                <c:v>VAT</c:v>
              </c:pt>
              <c:pt idx="24">
                <c:v>Income tax</c:v>
              </c:pt>
            </c:strLit>
          </c:cat>
          <c:val>
            <c:numRef>
              <c:f>'Chart 3.1'!$G$4:$G$28</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395.76416865024703</c:v>
                </c:pt>
                <c:pt idx="22">
                  <c:v>0</c:v>
                </c:pt>
                <c:pt idx="23">
                  <c:v>0</c:v>
                </c:pt>
                <c:pt idx="24">
                  <c:v>0</c:v>
                </c:pt>
              </c:numCache>
            </c:numRef>
          </c:val>
        </c:ser>
        <c:ser>
          <c:idx val="2"/>
          <c:order val="2"/>
          <c:tx>
            <c:v>Illustrative geographical share of offshore receipts</c:v>
          </c:tx>
          <c:invertIfNegative val="0"/>
          <c:cat>
            <c:strLit>
              <c:ptCount val="25"/>
              <c:pt idx="0">
                <c:v>Aggregates levy</c:v>
              </c:pt>
              <c:pt idx="1">
                <c:v>Landfill tax</c:v>
              </c:pt>
              <c:pt idx="2">
                <c:v>Climate change levy</c:v>
              </c:pt>
              <c:pt idx="3">
                <c:v>Betting and gaming</c:v>
              </c:pt>
              <c:pt idx="4">
                <c:v>Insurance premium tax</c:v>
              </c:pt>
              <c:pt idx="5">
                <c:v>Inheritance tax</c:v>
              </c:pt>
              <c:pt idx="6">
                <c:v>Capital gains tax</c:v>
              </c:pt>
              <c:pt idx="7">
                <c:v>Air passenger duty</c:v>
              </c:pt>
              <c:pt idx="8">
                <c:v>Rent, other transfers </c:v>
              </c:pt>
              <c:pt idx="9">
                <c:v>Other taxes on income and wealth</c:v>
              </c:pt>
              <c:pt idx="10">
                <c:v>Interest and dividends</c:v>
              </c:pt>
              <c:pt idx="11">
                <c:v>Vehicle excise duty</c:v>
              </c:pt>
              <c:pt idx="12">
                <c:v>Stamp duties</c:v>
              </c:pt>
              <c:pt idx="13">
                <c:v>Alcohol duties</c:v>
              </c:pt>
              <c:pt idx="14">
                <c:v>Other taxes, and adjustments</c:v>
              </c:pt>
              <c:pt idx="15">
                <c:v>Tobacco duties</c:v>
              </c:pt>
              <c:pt idx="16">
                <c:v>Non-domestic rates</c:v>
              </c:pt>
              <c:pt idx="17">
                <c:v>Council tax </c:v>
              </c:pt>
              <c:pt idx="18">
                <c:v>Fuel duties</c:v>
              </c:pt>
              <c:pt idx="19">
                <c:v>Corporation tax (excl North Sea)</c:v>
              </c:pt>
              <c:pt idx="20">
                <c:v>Gross operating surplus</c:v>
              </c:pt>
              <c:pt idx="21">
                <c:v>North Sea corporation tax</c:v>
              </c:pt>
              <c:pt idx="22">
                <c:v>National insurance</c:v>
              </c:pt>
              <c:pt idx="23">
                <c:v>VAT</c:v>
              </c:pt>
              <c:pt idx="24">
                <c:v>Income tax</c:v>
              </c:pt>
            </c:strLit>
          </c:cat>
          <c:val>
            <c:numRef>
              <c:f>'Chart 3.1'!$I$4:$I$28</c:f>
              <c:numCache>
                <c:formatCode>#,##0</c:formatCode>
                <c:ptCount val="25"/>
                <c:pt idx="21">
                  <c:v>3600.3973103097528</c:v>
                </c:pt>
              </c:numCache>
            </c:numRef>
          </c:val>
        </c:ser>
        <c:dLbls>
          <c:showLegendKey val="0"/>
          <c:showVal val="0"/>
          <c:showCatName val="0"/>
          <c:showSerName val="0"/>
          <c:showPercent val="0"/>
          <c:showBubbleSize val="0"/>
        </c:dLbls>
        <c:gapWidth val="150"/>
        <c:overlap val="100"/>
        <c:axId val="121985664"/>
        <c:axId val="121987456"/>
      </c:barChart>
      <c:catAx>
        <c:axId val="121985664"/>
        <c:scaling>
          <c:orientation val="minMax"/>
        </c:scaling>
        <c:delete val="0"/>
        <c:axPos val="l"/>
        <c:majorTickMark val="out"/>
        <c:minorTickMark val="none"/>
        <c:tickLblPos val="nextTo"/>
        <c:crossAx val="121987456"/>
        <c:crosses val="autoZero"/>
        <c:auto val="1"/>
        <c:lblAlgn val="ctr"/>
        <c:lblOffset val="100"/>
        <c:noMultiLvlLbl val="0"/>
      </c:catAx>
      <c:valAx>
        <c:axId val="121987456"/>
        <c:scaling>
          <c:orientation val="minMax"/>
        </c:scaling>
        <c:delete val="0"/>
        <c:axPos val="b"/>
        <c:majorGridlines/>
        <c:title>
          <c:tx>
            <c:rich>
              <a:bodyPr/>
              <a:lstStyle/>
              <a:p>
                <a:pPr>
                  <a:defRPr/>
                </a:pPr>
                <a:r>
                  <a:rPr lang="en-GB"/>
                  <a:t>£ billion</a:t>
                </a:r>
              </a:p>
            </c:rich>
          </c:tx>
          <c:overlay val="0"/>
        </c:title>
        <c:numFmt formatCode="&quot;£&quot;#,##0" sourceLinked="0"/>
        <c:majorTickMark val="out"/>
        <c:minorTickMark val="none"/>
        <c:tickLblPos val="nextTo"/>
        <c:crossAx val="121985664"/>
        <c:crosses val="autoZero"/>
        <c:crossBetween val="between"/>
        <c:dispUnits>
          <c:builtInUnit val="thousands"/>
        </c:dispUnits>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North Sea Revenue: 1998-99 to 2013-14</a:t>
            </a:r>
          </a:p>
        </c:rich>
      </c:tx>
      <c:overlay val="0"/>
    </c:title>
    <c:autoTitleDeleted val="0"/>
    <c:plotArea>
      <c:layout/>
      <c:lineChart>
        <c:grouping val="standard"/>
        <c:varyColors val="0"/>
        <c:ser>
          <c:idx val="0"/>
          <c:order val="0"/>
          <c:tx>
            <c:strRef>
              <c:f>'Chart 4.1'!$B$23</c:f>
              <c:strCache>
                <c:ptCount val="1"/>
                <c:pt idx="0">
                  <c:v>UK</c:v>
                </c:pt>
              </c:strCache>
            </c:strRef>
          </c:tx>
          <c:marker>
            <c:symbol val="none"/>
          </c:marker>
          <c:cat>
            <c:strRef>
              <c:f>'Chart 4.1'!$C$22:$R$22</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4.1'!$C$23:$R$23</c:f>
              <c:numCache>
                <c:formatCode>#,##0</c:formatCode>
                <c:ptCount val="16"/>
                <c:pt idx="0">
                  <c:v>2511</c:v>
                </c:pt>
                <c:pt idx="1">
                  <c:v>2563.9999999700003</c:v>
                </c:pt>
                <c:pt idx="2">
                  <c:v>4454.9999999200008</c:v>
                </c:pt>
                <c:pt idx="3">
                  <c:v>5426.0000000399996</c:v>
                </c:pt>
                <c:pt idx="4">
                  <c:v>5097.0000000199998</c:v>
                </c:pt>
                <c:pt idx="5">
                  <c:v>4284.0000000300006</c:v>
                </c:pt>
                <c:pt idx="6">
                  <c:v>5182.9999999900001</c:v>
                </c:pt>
                <c:pt idx="7">
                  <c:v>9384</c:v>
                </c:pt>
                <c:pt idx="8">
                  <c:v>8924</c:v>
                </c:pt>
                <c:pt idx="9">
                  <c:v>7473.9999999699994</c:v>
                </c:pt>
                <c:pt idx="10">
                  <c:v>12456.00000005</c:v>
                </c:pt>
                <c:pt idx="11">
                  <c:v>5991.16120434</c:v>
                </c:pt>
                <c:pt idx="12">
                  <c:v>8405.7738183600013</c:v>
                </c:pt>
                <c:pt idx="13">
                  <c:v>10958.3059257</c:v>
                </c:pt>
                <c:pt idx="14">
                  <c:v>6213.5076692700004</c:v>
                </c:pt>
                <c:pt idx="15">
                  <c:v>4766.0962266700008</c:v>
                </c:pt>
              </c:numCache>
            </c:numRef>
          </c:val>
          <c:smooth val="0"/>
        </c:ser>
        <c:ser>
          <c:idx val="1"/>
          <c:order val="1"/>
          <c:tx>
            <c:strRef>
              <c:f>'Chart 4.1'!$B$24</c:f>
              <c:strCache>
                <c:ptCount val="1"/>
                <c:pt idx="0">
                  <c:v>Scotland - geographical share</c:v>
                </c:pt>
              </c:strCache>
            </c:strRef>
          </c:tx>
          <c:marker>
            <c:symbol val="none"/>
          </c:marker>
          <c:cat>
            <c:strRef>
              <c:f>'Chart 4.1'!$C$22:$R$22</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4.1'!$C$24:$R$24</c:f>
              <c:numCache>
                <c:formatCode>#,##0</c:formatCode>
                <c:ptCount val="16"/>
                <c:pt idx="0">
                  <c:v>1957.8582325100001</c:v>
                </c:pt>
                <c:pt idx="1">
                  <c:v>2095.9728522699997</c:v>
                </c:pt>
                <c:pt idx="2">
                  <c:v>3802.51874352</c:v>
                </c:pt>
                <c:pt idx="3">
                  <c:v>4597.6072288900004</c:v>
                </c:pt>
                <c:pt idx="4">
                  <c:v>4524.6198588699999</c:v>
                </c:pt>
                <c:pt idx="5">
                  <c:v>3742.4448837299997</c:v>
                </c:pt>
                <c:pt idx="6">
                  <c:v>4515.2379505299996</c:v>
                </c:pt>
                <c:pt idx="7">
                  <c:v>8226.1311643999998</c:v>
                </c:pt>
                <c:pt idx="8">
                  <c:v>8173.6920619999992</c:v>
                </c:pt>
                <c:pt idx="9">
                  <c:v>6824.6589825400006</c:v>
                </c:pt>
                <c:pt idx="10">
                  <c:v>11569.053260749999</c:v>
                </c:pt>
                <c:pt idx="11">
                  <c:v>5682.0778652200006</c:v>
                </c:pt>
                <c:pt idx="12">
                  <c:v>7458.6419085300004</c:v>
                </c:pt>
                <c:pt idx="13">
                  <c:v>9667.8622481999992</c:v>
                </c:pt>
                <c:pt idx="14">
                  <c:v>5234.7092174700001</c:v>
                </c:pt>
                <c:pt idx="15">
                  <c:v>3996.1614789599998</c:v>
                </c:pt>
              </c:numCache>
            </c:numRef>
          </c:val>
          <c:smooth val="0"/>
        </c:ser>
        <c:ser>
          <c:idx val="2"/>
          <c:order val="2"/>
          <c:tx>
            <c:strRef>
              <c:f>'Chart 4.1'!$B$25</c:f>
              <c:strCache>
                <c:ptCount val="1"/>
                <c:pt idx="0">
                  <c:v>Scotland - population share</c:v>
                </c:pt>
              </c:strCache>
            </c:strRef>
          </c:tx>
          <c:marker>
            <c:symbol val="none"/>
          </c:marker>
          <c:cat>
            <c:strRef>
              <c:f>'Chart 4.1'!$C$22:$R$22</c:f>
              <c:strCache>
                <c:ptCount val="16"/>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strCache>
            </c:strRef>
          </c:cat>
          <c:val>
            <c:numRef>
              <c:f>'Chart 4.1'!$C$25:$R$25</c:f>
              <c:numCache>
                <c:formatCode>#,##0</c:formatCode>
                <c:ptCount val="16"/>
                <c:pt idx="0">
                  <c:v>217.75593779416394</c:v>
                </c:pt>
                <c:pt idx="1">
                  <c:v>221.17079981782871</c:v>
                </c:pt>
                <c:pt idx="2">
                  <c:v>382.5488748179489</c:v>
                </c:pt>
                <c:pt idx="3">
                  <c:v>464.37689883662608</c:v>
                </c:pt>
                <c:pt idx="4">
                  <c:v>434.37451079080074</c:v>
                </c:pt>
                <c:pt idx="5">
                  <c:v>363.81044598192312</c:v>
                </c:pt>
                <c:pt idx="6">
                  <c:v>439.27148235614345</c:v>
                </c:pt>
                <c:pt idx="7">
                  <c:v>793.07062460595739</c:v>
                </c:pt>
                <c:pt idx="8">
                  <c:v>752.85565204925956</c:v>
                </c:pt>
                <c:pt idx="9">
                  <c:v>629.84306889303605</c:v>
                </c:pt>
                <c:pt idx="10">
                  <c:v>1047.7949428673617</c:v>
                </c:pt>
                <c:pt idx="11">
                  <c:v>503.09827001816802</c:v>
                </c:pt>
                <c:pt idx="12">
                  <c:v>704.54370979217151</c:v>
                </c:pt>
                <c:pt idx="13">
                  <c:v>916.8032336657443</c:v>
                </c:pt>
                <c:pt idx="14">
                  <c:v>517.60892340947328</c:v>
                </c:pt>
                <c:pt idx="15">
                  <c:v>395.76416865024703</c:v>
                </c:pt>
              </c:numCache>
            </c:numRef>
          </c:val>
          <c:smooth val="0"/>
        </c:ser>
        <c:dLbls>
          <c:showLegendKey val="0"/>
          <c:showVal val="0"/>
          <c:showCatName val="0"/>
          <c:showSerName val="0"/>
          <c:showPercent val="0"/>
          <c:showBubbleSize val="0"/>
        </c:dLbls>
        <c:marker val="1"/>
        <c:smooth val="0"/>
        <c:axId val="122022912"/>
        <c:axId val="122163968"/>
      </c:lineChart>
      <c:catAx>
        <c:axId val="122022912"/>
        <c:scaling>
          <c:orientation val="minMax"/>
        </c:scaling>
        <c:delete val="0"/>
        <c:axPos val="b"/>
        <c:majorTickMark val="out"/>
        <c:minorTickMark val="none"/>
        <c:tickLblPos val="nextTo"/>
        <c:crossAx val="122163968"/>
        <c:crosses val="autoZero"/>
        <c:auto val="1"/>
        <c:lblAlgn val="ctr"/>
        <c:lblOffset val="100"/>
        <c:noMultiLvlLbl val="0"/>
      </c:catAx>
      <c:valAx>
        <c:axId val="122163968"/>
        <c:scaling>
          <c:orientation val="minMax"/>
        </c:scaling>
        <c:delete val="0"/>
        <c:axPos val="l"/>
        <c:majorGridlines/>
        <c:title>
          <c:tx>
            <c:rich>
              <a:bodyPr rot="-5400000" vert="horz"/>
              <a:lstStyle/>
              <a:p>
                <a:pPr>
                  <a:defRPr/>
                </a:pPr>
                <a:r>
                  <a:rPr lang="en-GB"/>
                  <a:t>£ billion</a:t>
                </a:r>
              </a:p>
            </c:rich>
          </c:tx>
          <c:overlay val="0"/>
        </c:title>
        <c:numFmt formatCode="&quot;£&quot;#,##0" sourceLinked="0"/>
        <c:majorTickMark val="out"/>
        <c:minorTickMark val="none"/>
        <c:tickLblPos val="nextTo"/>
        <c:crossAx val="122022912"/>
        <c:crosses val="autoZero"/>
        <c:crossBetween val="between"/>
        <c:dispUnits>
          <c:builtInUnit val="thousands"/>
        </c:dispUnits>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Public Expenditure: Scotland 2013-14</a:t>
            </a:r>
          </a:p>
        </c:rich>
      </c:tx>
      <c:overlay val="0"/>
    </c:title>
    <c:autoTitleDeleted val="0"/>
    <c:plotArea>
      <c:layout/>
      <c:barChart>
        <c:barDir val="bar"/>
        <c:grouping val="stacked"/>
        <c:varyColors val="0"/>
        <c:ser>
          <c:idx val="0"/>
          <c:order val="0"/>
          <c:tx>
            <c:strRef>
              <c:f>'Chart 5.1'!$D$3</c:f>
              <c:strCache>
                <c:ptCount val="1"/>
              </c:strCache>
            </c:strRef>
          </c:tx>
          <c:invertIfNegative val="0"/>
          <c:cat>
            <c:strRef>
              <c:f>'Chart 5.1'!$C$4:$C$20</c:f>
              <c:strCache>
                <c:ptCount val="17"/>
                <c:pt idx="0">
                  <c:v>Agriculture, forestry and fisheries</c:v>
                </c:pt>
                <c:pt idx="1">
                  <c:v>Science and technology</c:v>
                </c:pt>
                <c:pt idx="2">
                  <c:v>International services</c:v>
                </c:pt>
                <c:pt idx="3">
                  <c:v>Employment policies</c:v>
                </c:pt>
                <c:pt idx="4">
                  <c:v>Economic development </c:v>
                </c:pt>
                <c:pt idx="5">
                  <c:v>Environment protection</c:v>
                </c:pt>
                <c:pt idx="6">
                  <c:v>Recreation, culture and religion</c:v>
                </c:pt>
                <c:pt idx="7">
                  <c:v>Housing and community amenities</c:v>
                </c:pt>
                <c:pt idx="8">
                  <c:v>Public and common services</c:v>
                </c:pt>
                <c:pt idx="9">
                  <c:v>Public order and safety</c:v>
                </c:pt>
                <c:pt idx="10">
                  <c:v>Defence</c:v>
                </c:pt>
                <c:pt idx="11">
                  <c:v>Transport</c:v>
                </c:pt>
                <c:pt idx="12">
                  <c:v>Public sector debt interest</c:v>
                </c:pt>
                <c:pt idx="13">
                  <c:v>Education and training</c:v>
                </c:pt>
                <c:pt idx="14">
                  <c:v>Accounting adjustments</c:v>
                </c:pt>
                <c:pt idx="15">
                  <c:v>Health</c:v>
                </c:pt>
                <c:pt idx="16">
                  <c:v>Social protection</c:v>
                </c:pt>
              </c:strCache>
            </c:strRef>
          </c:cat>
          <c:val>
            <c:numRef>
              <c:f>'Chart 5.1'!$D$4:$D$20</c:f>
              <c:numCache>
                <c:formatCode>"£"#,##0.00</c:formatCode>
                <c:ptCount val="17"/>
                <c:pt idx="0">
                  <c:v>0.32900000000000001</c:v>
                </c:pt>
                <c:pt idx="1">
                  <c:v>0.39400000000000002</c:v>
                </c:pt>
                <c:pt idx="2">
                  <c:v>0.83699999999999997</c:v>
                </c:pt>
                <c:pt idx="3">
                  <c:v>0.96199999999999997</c:v>
                </c:pt>
                <c:pt idx="4">
                  <c:v>1.075</c:v>
                </c:pt>
                <c:pt idx="5">
                  <c:v>1.3160000000000001</c:v>
                </c:pt>
                <c:pt idx="6">
                  <c:v>1.4850000000000001</c:v>
                </c:pt>
                <c:pt idx="7">
                  <c:v>1.621</c:v>
                </c:pt>
                <c:pt idx="8">
                  <c:v>1.623</c:v>
                </c:pt>
                <c:pt idx="9">
                  <c:v>2.5569999999999999</c:v>
                </c:pt>
                <c:pt idx="10">
                  <c:v>3.0409999999999999</c:v>
                </c:pt>
                <c:pt idx="11">
                  <c:v>3.0619999999999998</c:v>
                </c:pt>
                <c:pt idx="12">
                  <c:v>3.0680000000000001</c:v>
                </c:pt>
                <c:pt idx="13">
                  <c:v>7.6070000000000002</c:v>
                </c:pt>
                <c:pt idx="14">
                  <c:v>9.0137767255300005</c:v>
                </c:pt>
                <c:pt idx="15">
                  <c:v>11.505000000000001</c:v>
                </c:pt>
                <c:pt idx="16">
                  <c:v>22.329000000000001</c:v>
                </c:pt>
              </c:numCache>
            </c:numRef>
          </c:val>
        </c:ser>
        <c:dLbls>
          <c:showLegendKey val="0"/>
          <c:showVal val="0"/>
          <c:showCatName val="0"/>
          <c:showSerName val="0"/>
          <c:showPercent val="0"/>
          <c:showBubbleSize val="0"/>
        </c:dLbls>
        <c:gapWidth val="150"/>
        <c:overlap val="100"/>
        <c:axId val="121528320"/>
        <c:axId val="121529856"/>
      </c:barChart>
      <c:catAx>
        <c:axId val="121528320"/>
        <c:scaling>
          <c:orientation val="minMax"/>
        </c:scaling>
        <c:delete val="0"/>
        <c:axPos val="l"/>
        <c:majorTickMark val="out"/>
        <c:minorTickMark val="none"/>
        <c:tickLblPos val="nextTo"/>
        <c:crossAx val="121529856"/>
        <c:crosses val="autoZero"/>
        <c:auto val="1"/>
        <c:lblAlgn val="ctr"/>
        <c:lblOffset val="100"/>
        <c:noMultiLvlLbl val="0"/>
      </c:catAx>
      <c:valAx>
        <c:axId val="121529856"/>
        <c:scaling>
          <c:orientation val="minMax"/>
        </c:scaling>
        <c:delete val="0"/>
        <c:axPos val="b"/>
        <c:majorGridlines/>
        <c:title>
          <c:tx>
            <c:rich>
              <a:bodyPr/>
              <a:lstStyle/>
              <a:p>
                <a:pPr>
                  <a:defRPr/>
                </a:pPr>
                <a:r>
                  <a:rPr lang="en-US"/>
                  <a:t>£ billion</a:t>
                </a:r>
              </a:p>
            </c:rich>
          </c:tx>
          <c:overlay val="0"/>
        </c:title>
        <c:numFmt formatCode="&quot;£&quot;#,##0" sourceLinked="0"/>
        <c:majorTickMark val="out"/>
        <c:minorTickMark val="none"/>
        <c:tickLblPos val="nextTo"/>
        <c:crossAx val="12152832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209549</xdr:colOff>
      <xdr:row>3</xdr:row>
      <xdr:rowOff>47625</xdr:rowOff>
    </xdr:from>
    <xdr:to>
      <xdr:col>13</xdr:col>
      <xdr:colOff>581024</xdr:colOff>
      <xdr:row>25</xdr:row>
      <xdr:rowOff>109538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314324</xdr:colOff>
      <xdr:row>2</xdr:row>
      <xdr:rowOff>4761</xdr:rowOff>
    </xdr:from>
    <xdr:to>
      <xdr:col>9</xdr:col>
      <xdr:colOff>352424</xdr:colOff>
      <xdr:row>24</xdr:row>
      <xdr:rowOff>66674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33337</xdr:rowOff>
    </xdr:from>
    <xdr:to>
      <xdr:col>6</xdr:col>
      <xdr:colOff>76200</xdr:colOff>
      <xdr:row>18</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1</xdr:row>
      <xdr:rowOff>23812</xdr:rowOff>
    </xdr:from>
    <xdr:to>
      <xdr:col>14</xdr:col>
      <xdr:colOff>76200</xdr:colOff>
      <xdr:row>18</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28576</xdr:colOff>
      <xdr:row>0</xdr:row>
      <xdr:rowOff>152399</xdr:rowOff>
    </xdr:from>
    <xdr:to>
      <xdr:col>12</xdr:col>
      <xdr:colOff>485776</xdr:colOff>
      <xdr:row>34</xdr:row>
      <xdr:rowOff>19050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200025</xdr:colOff>
      <xdr:row>2</xdr:row>
      <xdr:rowOff>80962</xdr:rowOff>
    </xdr:from>
    <xdr:to>
      <xdr:col>6</xdr:col>
      <xdr:colOff>590550</xdr:colOff>
      <xdr:row>19</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285750</xdr:colOff>
      <xdr:row>1</xdr:row>
      <xdr:rowOff>57150</xdr:rowOff>
    </xdr:from>
    <xdr:to>
      <xdr:col>6</xdr:col>
      <xdr:colOff>28575</xdr:colOff>
      <xdr:row>26</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cotland.gov.uk/snap"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8"/>
  <sheetViews>
    <sheetView showGridLines="0" tabSelected="1" workbookViewId="0">
      <selection activeCell="A122" sqref="A122"/>
    </sheetView>
  </sheetViews>
  <sheetFormatPr defaultRowHeight="12.75"/>
  <cols>
    <col min="1" max="1" width="121.42578125" customWidth="1"/>
    <col min="3" max="3" width="32.85546875" customWidth="1"/>
  </cols>
  <sheetData>
    <row r="2" spans="1:4" ht="20.25">
      <c r="A2" s="58" t="s">
        <v>114</v>
      </c>
      <c r="B2" s="625"/>
    </row>
    <row r="3" spans="1:4" ht="20.25">
      <c r="A3" s="58" t="s">
        <v>185</v>
      </c>
    </row>
    <row r="5" spans="1:4" ht="23.25" customHeight="1">
      <c r="A5" s="61" t="s">
        <v>411</v>
      </c>
    </row>
    <row r="7" spans="1:4" ht="15.75">
      <c r="A7" s="59" t="s">
        <v>113</v>
      </c>
    </row>
    <row r="8" spans="1:4" ht="13.5" customHeight="1">
      <c r="A8" s="57" t="s">
        <v>270</v>
      </c>
      <c r="B8" s="113"/>
      <c r="D8" s="69"/>
    </row>
    <row r="9" spans="1:4">
      <c r="A9" s="57" t="s">
        <v>410</v>
      </c>
    </row>
    <row r="10" spans="1:4">
      <c r="A10" s="57" t="s">
        <v>409</v>
      </c>
    </row>
    <row r="11" spans="1:4">
      <c r="A11" s="57" t="s">
        <v>336</v>
      </c>
    </row>
    <row r="12" spans="1:4">
      <c r="A12" s="57" t="s">
        <v>328</v>
      </c>
    </row>
    <row r="13" spans="1:4">
      <c r="A13" s="57" t="s">
        <v>329</v>
      </c>
    </row>
    <row r="14" spans="1:4" ht="15">
      <c r="A14" s="60"/>
    </row>
    <row r="15" spans="1:4" ht="15.75">
      <c r="A15" s="59" t="s">
        <v>412</v>
      </c>
    </row>
    <row r="16" spans="1:4">
      <c r="A16" s="57" t="s">
        <v>413</v>
      </c>
    </row>
    <row r="17" spans="1:1">
      <c r="A17" s="57" t="s">
        <v>414</v>
      </c>
    </row>
    <row r="18" spans="1:1">
      <c r="A18" s="57" t="s">
        <v>415</v>
      </c>
    </row>
    <row r="19" spans="1:1">
      <c r="A19" s="57" t="s">
        <v>416</v>
      </c>
    </row>
    <row r="20" spans="1:1">
      <c r="A20" s="57" t="s">
        <v>417</v>
      </c>
    </row>
    <row r="21" spans="1:1">
      <c r="A21" s="57" t="s">
        <v>418</v>
      </c>
    </row>
    <row r="22" spans="1:1">
      <c r="A22" s="57" t="s">
        <v>284</v>
      </c>
    </row>
    <row r="23" spans="1:1">
      <c r="A23" s="57" t="s">
        <v>419</v>
      </c>
    </row>
    <row r="24" spans="1:1">
      <c r="A24" s="57" t="s">
        <v>420</v>
      </c>
    </row>
    <row r="25" spans="1:1">
      <c r="A25" s="57" t="s">
        <v>421</v>
      </c>
    </row>
    <row r="26" spans="1:1" ht="15">
      <c r="A26" s="60"/>
    </row>
    <row r="27" spans="1:1" ht="15.75">
      <c r="A27" s="59" t="s">
        <v>422</v>
      </c>
    </row>
    <row r="28" spans="1:1">
      <c r="A28" s="57" t="s">
        <v>423</v>
      </c>
    </row>
    <row r="29" spans="1:1">
      <c r="A29" s="57" t="s">
        <v>338</v>
      </c>
    </row>
    <row r="30" spans="1:1">
      <c r="A30" s="57" t="s">
        <v>287</v>
      </c>
    </row>
    <row r="31" spans="1:1">
      <c r="A31" s="57" t="s">
        <v>330</v>
      </c>
    </row>
    <row r="32" spans="1:1">
      <c r="A32" s="57" t="s">
        <v>424</v>
      </c>
    </row>
    <row r="33" spans="1:6">
      <c r="A33" s="57" t="s">
        <v>426</v>
      </c>
      <c r="B33" s="57"/>
      <c r="C33" s="57"/>
      <c r="D33" s="57"/>
      <c r="E33" s="57"/>
      <c r="F33" s="57"/>
    </row>
    <row r="34" spans="1:6">
      <c r="A34" s="57" t="s">
        <v>427</v>
      </c>
      <c r="B34" s="57"/>
      <c r="C34" s="57"/>
      <c r="D34" s="57"/>
      <c r="E34" s="57"/>
      <c r="F34" s="57"/>
    </row>
    <row r="35" spans="1:6">
      <c r="A35" s="57" t="s">
        <v>428</v>
      </c>
      <c r="B35" s="57"/>
      <c r="C35" s="57"/>
      <c r="D35" s="57"/>
      <c r="E35" s="57"/>
      <c r="F35" s="57"/>
    </row>
    <row r="36" spans="1:6">
      <c r="A36" s="57" t="s">
        <v>429</v>
      </c>
      <c r="B36" s="57"/>
      <c r="C36" s="57"/>
      <c r="D36" s="57"/>
      <c r="E36" s="57"/>
      <c r="F36" s="57"/>
    </row>
    <row r="37" spans="1:6">
      <c r="A37" s="57" t="s">
        <v>430</v>
      </c>
      <c r="B37" s="57"/>
      <c r="C37" s="57"/>
      <c r="D37" s="57"/>
      <c r="E37" s="57"/>
      <c r="F37" s="57"/>
    </row>
    <row r="38" spans="1:6" ht="15">
      <c r="A38" s="60"/>
    </row>
    <row r="39" spans="1:6" ht="15.75">
      <c r="A39" s="59" t="s">
        <v>431</v>
      </c>
    </row>
    <row r="40" spans="1:6">
      <c r="A40" s="57" t="s">
        <v>432</v>
      </c>
    </row>
    <row r="41" spans="1:6">
      <c r="A41" s="57" t="s">
        <v>302</v>
      </c>
    </row>
    <row r="42" spans="1:6">
      <c r="A42" s="57" t="s">
        <v>353</v>
      </c>
    </row>
    <row r="43" spans="1:6">
      <c r="A43" s="57" t="s">
        <v>433</v>
      </c>
    </row>
    <row r="44" spans="1:6">
      <c r="A44" s="57" t="s">
        <v>359</v>
      </c>
    </row>
    <row r="45" spans="1:6">
      <c r="A45" s="57" t="s">
        <v>434</v>
      </c>
    </row>
    <row r="46" spans="1:6" ht="15">
      <c r="A46" s="60"/>
    </row>
    <row r="47" spans="1:6" ht="15.75">
      <c r="A47" s="59" t="s">
        <v>435</v>
      </c>
    </row>
    <row r="48" spans="1:6">
      <c r="A48" s="57" t="s">
        <v>436</v>
      </c>
    </row>
    <row r="49" spans="1:2">
      <c r="A49" s="57" t="s">
        <v>331</v>
      </c>
    </row>
    <row r="50" spans="1:2">
      <c r="A50" s="57" t="s">
        <v>304</v>
      </c>
    </row>
    <row r="51" spans="1:2">
      <c r="A51" s="57" t="s">
        <v>305</v>
      </c>
    </row>
    <row r="52" spans="1:2">
      <c r="A52" s="57"/>
    </row>
    <row r="53" spans="1:2" ht="15.75">
      <c r="A53" s="59" t="s">
        <v>437</v>
      </c>
    </row>
    <row r="54" spans="1:2">
      <c r="A54" s="57" t="s">
        <v>438</v>
      </c>
    </row>
    <row r="55" spans="1:2">
      <c r="A55" s="57" t="s">
        <v>439</v>
      </c>
    </row>
    <row r="56" spans="1:2">
      <c r="A56" s="57" t="s">
        <v>440</v>
      </c>
    </row>
    <row r="57" spans="1:2">
      <c r="A57" s="57" t="s">
        <v>332</v>
      </c>
    </row>
    <row r="58" spans="1:2">
      <c r="A58" s="57" t="s">
        <v>441</v>
      </c>
      <c r="B58" s="625"/>
    </row>
    <row r="59" spans="1:2">
      <c r="A59" s="57" t="s">
        <v>443</v>
      </c>
    </row>
    <row r="60" spans="1:2">
      <c r="A60" s="57" t="s">
        <v>444</v>
      </c>
    </row>
    <row r="61" spans="1:2">
      <c r="A61" s="57" t="s">
        <v>445</v>
      </c>
    </row>
    <row r="62" spans="1:2">
      <c r="A62" s="57" t="s">
        <v>308</v>
      </c>
    </row>
    <row r="63" spans="1:2">
      <c r="A63" s="57" t="s">
        <v>446</v>
      </c>
    </row>
    <row r="64" spans="1:2">
      <c r="A64" s="57" t="s">
        <v>333</v>
      </c>
      <c r="B64" s="625"/>
    </row>
    <row r="66" spans="1:2" ht="15.75">
      <c r="A66" s="59" t="s">
        <v>447</v>
      </c>
    </row>
    <row r="67" spans="1:2">
      <c r="A67" s="57" t="s">
        <v>448</v>
      </c>
      <c r="B67" s="625"/>
    </row>
    <row r="69" spans="1:2" ht="15.75">
      <c r="A69" s="59" t="s">
        <v>449</v>
      </c>
    </row>
    <row r="70" spans="1:2">
      <c r="A70" s="57" t="s">
        <v>450</v>
      </c>
    </row>
    <row r="71" spans="1:2">
      <c r="A71" s="57" t="s">
        <v>386</v>
      </c>
    </row>
    <row r="72" spans="1:2">
      <c r="A72" s="57" t="s">
        <v>451</v>
      </c>
    </row>
    <row r="73" spans="1:2">
      <c r="A73" s="57" t="s">
        <v>453</v>
      </c>
    </row>
    <row r="74" spans="1:2">
      <c r="A74" s="57" t="s">
        <v>394</v>
      </c>
    </row>
    <row r="75" spans="1:2">
      <c r="A75" s="57" t="s">
        <v>396</v>
      </c>
    </row>
    <row r="77" spans="1:2" ht="15.75">
      <c r="A77" s="59" t="s">
        <v>454</v>
      </c>
    </row>
    <row r="78" spans="1:2">
      <c r="A78" s="57" t="s">
        <v>455</v>
      </c>
    </row>
    <row r="79" spans="1:2">
      <c r="A79" s="57" t="s">
        <v>456</v>
      </c>
    </row>
    <row r="80" spans="1:2">
      <c r="A80" s="57" t="s">
        <v>401</v>
      </c>
    </row>
    <row r="81" spans="1:2">
      <c r="A81" s="57" t="s">
        <v>402</v>
      </c>
    </row>
    <row r="82" spans="1:2">
      <c r="A82" s="57" t="s">
        <v>403</v>
      </c>
      <c r="B82" s="625"/>
    </row>
    <row r="83" spans="1:2">
      <c r="A83" s="57" t="s">
        <v>457</v>
      </c>
    </row>
    <row r="84" spans="1:2">
      <c r="A84" s="57" t="s">
        <v>404</v>
      </c>
    </row>
    <row r="85" spans="1:2">
      <c r="A85" s="57" t="s">
        <v>405</v>
      </c>
    </row>
    <row r="86" spans="1:2">
      <c r="A86" s="57" t="s">
        <v>406</v>
      </c>
    </row>
    <row r="87" spans="1:2">
      <c r="A87" s="57" t="s">
        <v>407</v>
      </c>
    </row>
    <row r="88" spans="1:2">
      <c r="A88" s="57" t="s">
        <v>408</v>
      </c>
    </row>
  </sheetData>
  <phoneticPr fontId="16" type="noConversion"/>
  <hyperlinks>
    <hyperlink ref="A8" location="'Table E.1'!A1" display="Table E.1: Total Revenue: Scotland 1998-99 to 2013-14"/>
    <hyperlink ref="A9" location="'Table E.2'!A1" display="Table E.2: Revenue per person: Scotland 1998-99 to 2013-14"/>
    <hyperlink ref="A10" location="'Table E.3'!A1" display="Table E.3: Public Sector Total Managed Expenditure: 1998-99 to 2013-14"/>
    <hyperlink ref="A11" location="'List of Tables'!A1" display="Table E.4: Total Managed Expenditure per person: Scotland and UK 1998-99 to 2013-14"/>
    <hyperlink ref="A18" location="'Table 1.1'!A1" display="Table 1.1: Current and Capital Budgets: Scotland 198-99 to 2013-14"/>
    <hyperlink ref="A19" location="'List of Tables'!A1" display="Table 1.2: Current and Net Fiscal Balances % GDP: Scotland 1998-99 to 2013-14"/>
    <hyperlink ref="A20" location="'Table 1.3'!A1" display="Table 1.3: Current and Capital Budgets UK 1998-99 to 2013-14 (% of GDP)"/>
    <hyperlink ref="A21" location="'Table 1.4'!A1" display="Table 1.4: Scottish GDP Including and Excluding North Sea GDP: 1998-99 to 2013-14"/>
    <hyperlink ref="A22" location="'Table 1.5'!A1" display="Table 1.5: Summary of Current Revenue by Economic Category: Scotland 1998-99 to 2013-14"/>
    <hyperlink ref="A23" location="'Table 1.6'!A1" display="Table 1.6: Total Managed Expenditure: Scotland and UK 1998-99 to 2013-14"/>
    <hyperlink ref="A24" location="'Table 1.7'!A1" display="Table 1.7: Summary of Public Sector Expenditure: Scotland 1998-99 to 2013-14"/>
    <hyperlink ref="A25" location="'Box 1.1'!A1" display="Box 1.1: General government revenue, expenditure, and balance: Scotland and UK 2009 to 2013"/>
    <hyperlink ref="A28" location="'Chart 2.1'!A1" display="Chart 2.1: Devolved and Reserved Revenue and Expenditure in Scotland: 2013-14"/>
    <hyperlink ref="A29" location="'Table 2.1'!A1" display="Table 2.1: Existing Devolved Taxes Revenue: Scotland 2009-10 to 2013-14"/>
    <hyperlink ref="A30" location="'Table 2.2'!A1" display="Table 2.2: Stamp Duty Land Tax Revenue: Scotland 2009-10 to 2013-14"/>
    <hyperlink ref="A31" location="'Table 2.3'!A1" display="Table 2.3: Landfill Tax Revenue: Scotland 2009-10 to 2013-14"/>
    <hyperlink ref="A32" location="'Table 2.4'!A1" display="Table 2.4: Estimated Scottish Rate of Income Tax Liabilities: 2009-10 to 2013-14"/>
    <hyperlink ref="A40" location="'Chart 3.1'!A1" display="Chart 3.1: Total Public Sector Revenue: Scotland 2013-14"/>
    <hyperlink ref="A41" location="'Table 3.1'!A1" display="Table 3.1: Current Revenue: Scotland 2013-14"/>
    <hyperlink ref="A42" location="'Table 3.2'!A1" display="Table 3.2: Non-North Sea Current Revenue: Scotland as Share of UK 1998-99 to 2013-14"/>
    <hyperlink ref="A43" location="'Box 3.1'!A1" display="Box 3.1: Estimates of Total Scottish Tax Revenues: 2009-10 to 2013-14"/>
    <hyperlink ref="A44" location="'Table 3.3'!A1" display="Table 3.3: Current Revenue: Scotland and UK 1998-99 to 2013-14"/>
    <hyperlink ref="A45" location="'Table 3.4'!A1" display="Table 3.4: Current Revenue Per Person: Scotland and UK 1998-99 to 2013-14"/>
    <hyperlink ref="A48" location="'Chart 4.1'!A1" display="Chart 4.1: North Sea Revenue 1998-99 to 2013-14"/>
    <hyperlink ref="A49" location="'Table 4.1'!A1" display="Table 4.1: Composition of North Sea Revenue: UK 1998-99 to 2013-14"/>
    <hyperlink ref="A50" location="'Table 4.2'!A1" display="Table 4.2: Population Share of North Sea Revenue: Scotland 1998-99 to 2013-14"/>
    <hyperlink ref="A51" location="'Table 4.3'!A1" display="Table 4.3: Geographical Share of North Sea Revenue: Scotland 1998-99 to 2013-14"/>
    <hyperlink ref="A54" location="'Chart 5.1'!A1" display="Chart 5.1: Total Public Expenditure: Scotland 2013-14"/>
    <hyperlink ref="A55" location="'Table 5.1'!A1" display="Table 5.1: Total Expenditure: Scotland 2013-14"/>
    <hyperlink ref="A56" location="'Table 5.2'!A1" display="Table 5.2: Total Current and Capital Expenditure: Scotland and UK 1998-99 to 2013-14"/>
    <hyperlink ref="A57" location="'Table 5.3'!A1" display="Table 5.3: Current and Capital Expenditure (% of Total Expenditure): Scotland 1998-99 to 2013-14"/>
    <hyperlink ref="A58" location="'Table 5.4'!A1" display="Table 5.4: Total Managed Expenditure as a Share of GDP: 1998-9 to 2013-14"/>
    <hyperlink ref="A59" location="'Table 5.5'!A1" display="Table5.5: Total Expenditure: Scotland 1998-99 to 2013-14"/>
    <hyperlink ref="A60" location="'Table 5.6'!A1" display="Table 5.6: Total Expenditure: UK 1998-99 to 2013-14"/>
    <hyperlink ref="A61" location="'Table 5.7'!A1" display="Table 5.7: Total Expenditure Per Person: Scotland and UK 1998-99 to 2013-14"/>
    <hyperlink ref="A62" location="'Table 5.8'!A1" display="Table 5.8: Total Expenditure: Scotland 1998-99 to 2013-14"/>
    <hyperlink ref="A63" location="'Box 5.2 '!A1" display="Box 5.2: Reconciliation of published budget documents to GERS expenditure Table 5.8 (£bn)"/>
    <hyperlink ref="A64" location="'Table 5.9'!A1" display="Table 5.9: Public Sector Unitary Charge Expenditure in Scotland 2009-10 to 2013-14"/>
    <hyperlink ref="A67" location="'Box A.1'!A1" display="Box A.1: UK and Scotland standard errors from the LCFS"/>
    <hyperlink ref="A70" location="'Box B.1'!A1" display="Box B.1: Scotland: Estimated Share of UK Goverment's Financial Stability Expenditure"/>
    <hyperlink ref="A71" location="'Table B.1'!A1" display="Table B.1: Total Accounting Adjustment: Scotland 2009-10 to 2013-14"/>
    <hyperlink ref="A72" location="'Table B.2'!A1" display="Table B.2: Public Sector Finances Accounting Adjustment: UK 2009-10 to 2013-14"/>
    <hyperlink ref="A12" location="'Table E.5'!A1" display="Table E.5: Current Budget Balance: Scotland and UK 1998-99 to 2013-14"/>
    <hyperlink ref="A13" location="'Table E.6'!A1" display="Table E.6: Net Fiscal Balance: Scotland and UK 1998-99 to 2013-14"/>
    <hyperlink ref="A16" location="'Chart 1.1'!A1" display="Chart 1.1: Net Fiscal Balance: Scotland &amp; UK 1998-99 to 2013-14"/>
    <hyperlink ref="A17" location="'Chart 1.2'!A1" display="Chart 1.2: Current Budget Balance: Scotland &amp; UK 1998-99 to 2013-15"/>
    <hyperlink ref="A33:F33" location="'Table 2.5'!A1" display="Table 2.5: Estimated  Devolved Income Tax Liabilities under Smith Commission proposals: Scotland 2009-10 to 2013-14"/>
    <hyperlink ref="A34" location="'Table 2.6'!A1" display="Table 2.6: Air Passenger Duty and Aggregates Levy: Scotland 2009-10 to 2013-14"/>
    <hyperlink ref="A35" location="'Table 2.7'!A1" display="Table 2.7:  VAT Assignment: Scotland 2009-10 to 2013-14"/>
    <hyperlink ref="A36" location="'Table 2.8'!A1" display="Table 2.8: Devolved Benefits Under Smith Commission Propposals: 2013-14"/>
    <hyperlink ref="A37" location="'Table 2.9'!A1" display="Table 2.9: Fiscal Powers under Scotland Act and Smith Commission: 2013-14 (£m)"/>
    <hyperlink ref="A73" location="'Table B.3'!A1" display="Table B.3: Public Sector Finances Accounting Adjustment: Scotland 2009-10 to 2013-14"/>
    <hyperlink ref="A74" location="'Table B.4'!A1" display="Table B.4: Summary of Amendments to Estimates of Total Public Sector Expenditure on Services from CRA 2014: Scotland 2009-10 to 2013-14"/>
    <hyperlink ref="A75" location="'Table B.5'!A1" display="Table B.5: Amendments to Estimates of Total Public Sector Expenditure on Services from CRA 2014: 2009-10 to 2013-14"/>
    <hyperlink ref="A78" location="'Table C.1'!A1" display="Table C.1: Revisions to Estimates of Total Non-North Sea Public Sector Revenue: 2009-10 to 2012-13"/>
    <hyperlink ref="A79:A80" location="'Table C.1'!A1" display="Table C.1: Revisions to Estimates of Total Non-North Sea Public Sector Revenue: 2009-10 to 2012-13"/>
    <hyperlink ref="A79" location="'Table C.2'!A1" display="Table C.2: Revisions to Estimates of Public Sector Revenue: Scotland and UK 2012-13"/>
    <hyperlink ref="A80" location="'Table C.3'!A1" display="Table C.3: Revisions to UK North Sea Revenue: 2009-10 to 2012-13"/>
    <hyperlink ref="A81" location="'Table C.4'!A1" display="Table C.4: Revisions to geographical share of North Sea Revenue: 2009-10 to 2012-13"/>
    <hyperlink ref="A82" location="'Table C.5'!A1" display="Table C.5: Revisions to Estimates of Total Managed Expenditure: 2009-10 to 2012-13"/>
    <hyperlink ref="A83" location="'Table C.6'!A1" display="Table C.6: Revisions to Estimates of Public Sector Expenditure: Scotland and UK 2012-13"/>
    <hyperlink ref="A84" location="'Table C.7'!A1" display="Table C.7: Revisions to capital consumption: 2009-10 to 2012-13"/>
    <hyperlink ref="A85" location="'Table C.8'!A1" display="Table C.8: Revisions to Estimates of the Current Budget Balance: 2009-10 to 2012-13"/>
    <hyperlink ref="A86" location="'Table C.9'!A1" display="Table C.9: Revisions to Estimates of the Net Fiscal Balance: 2009-10 to 2012-13"/>
    <hyperlink ref="A87" location="'Table C.10'!A1" display="Table C.10: Impact of Revisions to GDP on Estimates of the Current Budget Balance: 2009-10 to 2012-13"/>
    <hyperlink ref="A88" location="'Table C.11'!A1" display="Table C.11: Impact of Revisions to GDP on Estimates of the Net Fiscal Balance: 2009-10 to 2012-13"/>
  </hyperlinks>
  <pageMargins left="0.75" right="0.75" top="1" bottom="1" header="0.5" footer="0.5"/>
  <pageSetup paperSize="9"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election sqref="A1:E1"/>
    </sheetView>
  </sheetViews>
  <sheetFormatPr defaultRowHeight="12.75"/>
  <cols>
    <col min="1" max="1" width="48.85546875" customWidth="1"/>
    <col min="2" max="12" width="10" customWidth="1"/>
    <col min="13" max="13" width="10" bestFit="1" customWidth="1"/>
  </cols>
  <sheetData>
    <row r="1" spans="1:17" ht="20.25" customHeight="1" thickBot="1">
      <c r="A1" s="701" t="s">
        <v>281</v>
      </c>
      <c r="B1" s="702"/>
      <c r="C1" s="702"/>
      <c r="D1" s="702"/>
      <c r="E1" s="702"/>
      <c r="F1" s="702"/>
      <c r="G1" s="702"/>
      <c r="H1" s="702"/>
      <c r="I1" s="702"/>
      <c r="J1" s="702"/>
      <c r="K1" s="702"/>
      <c r="L1" s="702"/>
      <c r="M1" s="702"/>
      <c r="N1" s="702"/>
      <c r="O1" s="702"/>
      <c r="P1" s="702"/>
      <c r="Q1" s="703"/>
    </row>
    <row r="2" spans="1:17">
      <c r="A2" s="697"/>
      <c r="B2" s="680" t="s">
        <v>5</v>
      </c>
      <c r="C2" s="695"/>
      <c r="D2" s="695"/>
      <c r="E2" s="695"/>
      <c r="F2" s="695"/>
      <c r="G2" s="695"/>
      <c r="H2" s="695"/>
      <c r="I2" s="695"/>
      <c r="J2" s="695"/>
      <c r="K2" s="695"/>
      <c r="L2" s="695"/>
      <c r="M2" s="695"/>
      <c r="N2" s="695"/>
      <c r="O2" s="695"/>
      <c r="P2" s="695"/>
      <c r="Q2" s="696"/>
    </row>
    <row r="3" spans="1:17" ht="13.5" thickBot="1">
      <c r="A3" s="698"/>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66" t="s">
        <v>184</v>
      </c>
      <c r="Q3" s="22" t="s">
        <v>185</v>
      </c>
    </row>
    <row r="4" spans="1:17">
      <c r="A4" s="392" t="s">
        <v>12</v>
      </c>
      <c r="B4" s="393"/>
      <c r="C4" s="393"/>
      <c r="D4" s="393"/>
      <c r="E4" s="393"/>
      <c r="F4" s="393"/>
      <c r="G4" s="393"/>
      <c r="H4" s="393"/>
      <c r="I4" s="393"/>
      <c r="J4" s="393"/>
      <c r="K4" s="393"/>
      <c r="L4" s="393"/>
      <c r="M4" s="393"/>
      <c r="N4" s="393"/>
      <c r="O4" s="393"/>
      <c r="P4" s="393"/>
      <c r="Q4" s="147"/>
    </row>
    <row r="5" spans="1:17">
      <c r="A5" s="519" t="s">
        <v>13</v>
      </c>
      <c r="B5" s="394"/>
      <c r="C5" s="394"/>
      <c r="D5" s="394"/>
      <c r="E5" s="394"/>
      <c r="F5" s="394"/>
      <c r="G5" s="394"/>
      <c r="H5" s="394"/>
      <c r="I5" s="394"/>
      <c r="J5" s="394"/>
      <c r="K5" s="394"/>
      <c r="L5" s="394"/>
      <c r="M5" s="394"/>
      <c r="N5" s="394"/>
      <c r="O5" s="394"/>
      <c r="P5" s="394"/>
      <c r="Q5" s="87"/>
    </row>
    <row r="6" spans="1:17">
      <c r="A6" s="519" t="s">
        <v>280</v>
      </c>
      <c r="B6" s="125">
        <v>28650.271765400001</v>
      </c>
      <c r="C6" s="125">
        <v>29916.997119300002</v>
      </c>
      <c r="D6" s="125">
        <v>31715.5676762</v>
      </c>
      <c r="E6" s="125">
        <v>32589.047069600001</v>
      </c>
      <c r="F6" s="125">
        <v>32794.698321800002</v>
      </c>
      <c r="G6" s="125">
        <v>35568.0482911</v>
      </c>
      <c r="H6" s="125">
        <v>37764.678798599998</v>
      </c>
      <c r="I6" s="125">
        <v>40484.2383252</v>
      </c>
      <c r="J6" s="125">
        <v>42907.914212200005</v>
      </c>
      <c r="K6" s="125">
        <v>45367.855931999999</v>
      </c>
      <c r="L6" s="125">
        <v>44702.623198000001</v>
      </c>
      <c r="M6" s="125">
        <v>43316.180892499993</v>
      </c>
      <c r="N6" s="125">
        <v>45522.733276999999</v>
      </c>
      <c r="O6" s="125">
        <v>47279.193153999993</v>
      </c>
      <c r="P6" s="125">
        <v>48320.708746000004</v>
      </c>
      <c r="Q6" s="89">
        <v>49958.103713999997</v>
      </c>
    </row>
    <row r="7" spans="1:17">
      <c r="A7" s="519" t="s">
        <v>278</v>
      </c>
      <c r="B7" s="125">
        <v>28868.027703194166</v>
      </c>
      <c r="C7" s="125">
        <v>30138.16791911783</v>
      </c>
      <c r="D7" s="125">
        <v>32098.116551017949</v>
      </c>
      <c r="E7" s="125">
        <v>33053.423968436626</v>
      </c>
      <c r="F7" s="125">
        <v>33229.072832590806</v>
      </c>
      <c r="G7" s="125">
        <v>35931.858737081922</v>
      </c>
      <c r="H7" s="125">
        <v>38203.950280956138</v>
      </c>
      <c r="I7" s="125">
        <v>41277.308949805956</v>
      </c>
      <c r="J7" s="125">
        <v>43660.769864249261</v>
      </c>
      <c r="K7" s="125">
        <v>45997.699000893037</v>
      </c>
      <c r="L7" s="125">
        <v>45750.418140867361</v>
      </c>
      <c r="M7" s="125">
        <v>43819.279162518164</v>
      </c>
      <c r="N7" s="125">
        <v>46227.276986792174</v>
      </c>
      <c r="O7" s="125">
        <v>48195.996387665735</v>
      </c>
      <c r="P7" s="125">
        <v>48838.31766940948</v>
      </c>
      <c r="Q7" s="89">
        <v>50353.867882650244</v>
      </c>
    </row>
    <row r="8" spans="1:17">
      <c r="A8" s="519" t="s">
        <v>279</v>
      </c>
      <c r="B8" s="125">
        <v>30608.12999791</v>
      </c>
      <c r="C8" s="125">
        <v>32012.969971570001</v>
      </c>
      <c r="D8" s="125">
        <v>35518.086419719999</v>
      </c>
      <c r="E8" s="125">
        <v>37186.654298490001</v>
      </c>
      <c r="F8" s="125">
        <v>37319.318180670001</v>
      </c>
      <c r="G8" s="125">
        <v>39310.49317483</v>
      </c>
      <c r="H8" s="125">
        <v>42279.916749129996</v>
      </c>
      <c r="I8" s="125">
        <v>48710.369489600002</v>
      </c>
      <c r="J8" s="125">
        <v>51081.606274200007</v>
      </c>
      <c r="K8" s="125">
        <v>52192.514914539999</v>
      </c>
      <c r="L8" s="125">
        <v>56271.67645875</v>
      </c>
      <c r="M8" s="125">
        <v>48998.258757719996</v>
      </c>
      <c r="N8" s="125">
        <v>52981.37518553</v>
      </c>
      <c r="O8" s="125">
        <v>56947.055402199992</v>
      </c>
      <c r="P8" s="125">
        <v>53555.417963470005</v>
      </c>
      <c r="Q8" s="89">
        <v>53954.265192959996</v>
      </c>
    </row>
    <row r="9" spans="1:17">
      <c r="A9" s="519" t="s">
        <v>178</v>
      </c>
      <c r="B9" s="125">
        <v>30444.674197600001</v>
      </c>
      <c r="C9" s="125">
        <v>31422.7436915</v>
      </c>
      <c r="D9" s="125">
        <v>33113.413960699996</v>
      </c>
      <c r="E9" s="125">
        <v>34747.381522900003</v>
      </c>
      <c r="F9" s="125">
        <v>37503.8940821</v>
      </c>
      <c r="G9" s="125">
        <v>40861.784672000002</v>
      </c>
      <c r="H9" s="125">
        <v>43126.580903000002</v>
      </c>
      <c r="I9" s="125">
        <v>45723.207081</v>
      </c>
      <c r="J9" s="125">
        <v>48037.956463000002</v>
      </c>
      <c r="K9" s="125">
        <v>51200.692127999995</v>
      </c>
      <c r="L9" s="125">
        <v>53117.425130000003</v>
      </c>
      <c r="M9" s="125">
        <v>55559.981113999995</v>
      </c>
      <c r="N9" s="125">
        <v>57776.006464999999</v>
      </c>
      <c r="O9" s="125">
        <v>58265.268562999998</v>
      </c>
      <c r="P9" s="125">
        <v>59353.441865999994</v>
      </c>
      <c r="Q9" s="89">
        <v>59652.838803999992</v>
      </c>
    </row>
    <row r="10" spans="1:17" ht="13.5" thickBot="1">
      <c r="A10" s="527" t="s">
        <v>14</v>
      </c>
      <c r="B10" s="92">
        <v>2071.6131008500001</v>
      </c>
      <c r="C10" s="92">
        <v>2213.2523800999998</v>
      </c>
      <c r="D10" s="92">
        <v>2836.9638021000001</v>
      </c>
      <c r="E10" s="92">
        <v>3177.5338308099999</v>
      </c>
      <c r="F10" s="92">
        <v>2781.6667899800004</v>
      </c>
      <c r="G10" s="92">
        <v>2706.84157267</v>
      </c>
      <c r="H10" s="92">
        <v>2778.2479544500002</v>
      </c>
      <c r="I10" s="92">
        <v>2821.2325736899998</v>
      </c>
      <c r="J10" s="92">
        <v>2985.7750919099999</v>
      </c>
      <c r="K10" s="92">
        <v>3100.1353751500001</v>
      </c>
      <c r="L10" s="92">
        <v>3235.7509250500002</v>
      </c>
      <c r="M10" s="92">
        <v>3788.8154893299998</v>
      </c>
      <c r="N10" s="92">
        <v>3776.5878548600003</v>
      </c>
      <c r="O10" s="92">
        <v>3745.9484484300001</v>
      </c>
      <c r="P10" s="92">
        <v>3818.4247946700002</v>
      </c>
      <c r="Q10" s="93">
        <v>4141.9038990600002</v>
      </c>
    </row>
    <row r="11" spans="1:17">
      <c r="A11" s="213" t="s">
        <v>15</v>
      </c>
      <c r="B11" s="706"/>
      <c r="C11" s="699"/>
      <c r="D11" s="699"/>
      <c r="E11" s="699"/>
      <c r="F11" s="699"/>
      <c r="G11" s="699"/>
      <c r="H11" s="699"/>
      <c r="I11" s="699"/>
      <c r="J11" s="699"/>
      <c r="K11" s="699"/>
      <c r="L11" s="699"/>
      <c r="M11" s="699"/>
      <c r="N11" s="699"/>
      <c r="O11" s="699"/>
      <c r="P11" s="699"/>
      <c r="Q11" s="704"/>
    </row>
    <row r="12" spans="1:17">
      <c r="A12" s="213" t="s">
        <v>16</v>
      </c>
      <c r="B12" s="707"/>
      <c r="C12" s="700"/>
      <c r="D12" s="700"/>
      <c r="E12" s="700"/>
      <c r="F12" s="700"/>
      <c r="G12" s="700"/>
      <c r="H12" s="700"/>
      <c r="I12" s="700"/>
      <c r="J12" s="700"/>
      <c r="K12" s="700"/>
      <c r="L12" s="700"/>
      <c r="M12" s="700"/>
      <c r="N12" s="700"/>
      <c r="O12" s="700"/>
      <c r="P12" s="700"/>
      <c r="Q12" s="705"/>
    </row>
    <row r="13" spans="1:17">
      <c r="A13" s="213" t="s">
        <v>280</v>
      </c>
      <c r="B13" s="175">
        <v>-3866.0155330500006</v>
      </c>
      <c r="C13" s="175">
        <v>-3718.9989522999977</v>
      </c>
      <c r="D13" s="175">
        <v>-4234.8100865999959</v>
      </c>
      <c r="E13" s="175">
        <v>-5335.8682841100017</v>
      </c>
      <c r="F13" s="175">
        <v>-7490.8625502799978</v>
      </c>
      <c r="G13" s="175">
        <v>-8000.5779535700021</v>
      </c>
      <c r="H13" s="175">
        <v>-8140.1500588500039</v>
      </c>
      <c r="I13" s="175">
        <v>-8060.2013294900007</v>
      </c>
      <c r="J13" s="175">
        <v>-8115.8173427099973</v>
      </c>
      <c r="K13" s="175">
        <v>-8932.9715711499957</v>
      </c>
      <c r="L13" s="175">
        <v>-11650.552857050003</v>
      </c>
      <c r="M13" s="175">
        <v>-16032.615710830001</v>
      </c>
      <c r="N13" s="175">
        <v>-16029.86104286</v>
      </c>
      <c r="O13" s="175">
        <v>-14732.023857430006</v>
      </c>
      <c r="P13" s="175">
        <v>-14851.15791466999</v>
      </c>
      <c r="Q13" s="176">
        <v>-13836.638989059995</v>
      </c>
    </row>
    <row r="14" spans="1:17">
      <c r="A14" s="213" t="s">
        <v>278</v>
      </c>
      <c r="B14" s="175">
        <v>-3648.2595952558354</v>
      </c>
      <c r="C14" s="175">
        <v>-3497.8281524821696</v>
      </c>
      <c r="D14" s="175">
        <v>-3852.2612117820472</v>
      </c>
      <c r="E14" s="175">
        <v>-4871.4913852733771</v>
      </c>
      <c r="F14" s="175">
        <v>-7056.4880394891943</v>
      </c>
      <c r="G14" s="175">
        <v>-7636.7675075880798</v>
      </c>
      <c r="H14" s="175">
        <v>-7700.8785764938639</v>
      </c>
      <c r="I14" s="175">
        <v>-7267.1307048840445</v>
      </c>
      <c r="J14" s="175">
        <v>-7362.9616906607407</v>
      </c>
      <c r="K14" s="175">
        <v>-8303.1285022569573</v>
      </c>
      <c r="L14" s="175">
        <v>-10602.757914182643</v>
      </c>
      <c r="M14" s="175">
        <v>-15529.517440811831</v>
      </c>
      <c r="N14" s="175">
        <v>-15325.317333067826</v>
      </c>
      <c r="O14" s="175">
        <v>-13815.220623764264</v>
      </c>
      <c r="P14" s="175">
        <v>-14333.548991260514</v>
      </c>
      <c r="Q14" s="176">
        <v>-13440.874820409748</v>
      </c>
    </row>
    <row r="15" spans="1:17" ht="13.5" thickBot="1">
      <c r="A15" s="214" t="s">
        <v>279</v>
      </c>
      <c r="B15" s="94">
        <v>-1908.157300540001</v>
      </c>
      <c r="C15" s="94">
        <v>-1623.0261000299988</v>
      </c>
      <c r="D15" s="94">
        <v>-432.2913430799972</v>
      </c>
      <c r="E15" s="94">
        <v>-738.26105522000216</v>
      </c>
      <c r="F15" s="94">
        <v>-2966.2426914099988</v>
      </c>
      <c r="G15" s="94">
        <v>-4258.1330698400016</v>
      </c>
      <c r="H15" s="94">
        <v>-3624.9121083200062</v>
      </c>
      <c r="I15" s="94">
        <v>165.92983491000132</v>
      </c>
      <c r="J15" s="94">
        <v>57.874719290004577</v>
      </c>
      <c r="K15" s="94">
        <v>-2108.3125886099961</v>
      </c>
      <c r="L15" s="94">
        <v>-81.499596300003304</v>
      </c>
      <c r="M15" s="94">
        <v>-10350.537845609999</v>
      </c>
      <c r="N15" s="94">
        <v>-8571.2191343300001</v>
      </c>
      <c r="O15" s="94">
        <v>-5064.1616092300055</v>
      </c>
      <c r="P15" s="94">
        <v>-9616.4486971999886</v>
      </c>
      <c r="Q15" s="95">
        <v>-9840.4775100999959</v>
      </c>
    </row>
    <row r="16" spans="1:17">
      <c r="A16" s="392" t="s">
        <v>17</v>
      </c>
      <c r="B16" s="393"/>
      <c r="C16" s="393"/>
      <c r="D16" s="393"/>
      <c r="E16" s="393"/>
      <c r="F16" s="393"/>
      <c r="G16" s="393"/>
      <c r="H16" s="393"/>
      <c r="I16" s="393"/>
      <c r="J16" s="393"/>
      <c r="K16" s="393"/>
      <c r="L16" s="393"/>
      <c r="M16" s="393"/>
      <c r="N16" s="393"/>
      <c r="O16" s="393"/>
      <c r="P16" s="393"/>
      <c r="Q16" s="147"/>
    </row>
    <row r="17" spans="1:17">
      <c r="A17" s="519" t="s">
        <v>179</v>
      </c>
      <c r="B17" s="125">
        <v>2495.5409168300002</v>
      </c>
      <c r="C17" s="125">
        <v>2697.9552470100002</v>
      </c>
      <c r="D17" s="125">
        <v>3078.7541573799999</v>
      </c>
      <c r="E17" s="125">
        <v>4347.7785454000004</v>
      </c>
      <c r="F17" s="125">
        <v>4483.6537840799992</v>
      </c>
      <c r="G17" s="125">
        <v>4688.7796393000008</v>
      </c>
      <c r="H17" s="125">
        <v>5866.7247661000001</v>
      </c>
      <c r="I17" s="125">
        <v>5896.0620983000008</v>
      </c>
      <c r="J17" s="125">
        <v>6689.8737012000001</v>
      </c>
      <c r="K17" s="125">
        <v>6653.4869833000002</v>
      </c>
      <c r="L17" s="125">
        <v>7979.3026831999996</v>
      </c>
      <c r="M17" s="125">
        <v>7973.2693841</v>
      </c>
      <c r="N17" s="125">
        <v>7335.8636554000004</v>
      </c>
      <c r="O17" s="125">
        <v>7502.5308928999993</v>
      </c>
      <c r="P17" s="125">
        <v>8494.5882606999985</v>
      </c>
      <c r="Q17" s="89">
        <v>6734.9525788000001</v>
      </c>
    </row>
    <row r="18" spans="1:17" ht="13.5" thickBot="1">
      <c r="A18" s="527" t="s">
        <v>14</v>
      </c>
      <c r="B18" s="92">
        <v>-2071.6131008500001</v>
      </c>
      <c r="C18" s="92">
        <v>-2213.2523800999998</v>
      </c>
      <c r="D18" s="92">
        <v>-2836.9638021000001</v>
      </c>
      <c r="E18" s="92">
        <v>-3177.5338308099999</v>
      </c>
      <c r="F18" s="92">
        <v>-2781.6667899800004</v>
      </c>
      <c r="G18" s="92">
        <v>-2706.84157267</v>
      </c>
      <c r="H18" s="92">
        <v>-2778.2479544500002</v>
      </c>
      <c r="I18" s="92">
        <v>-2821.2325736899998</v>
      </c>
      <c r="J18" s="92">
        <v>-2985.7750919099999</v>
      </c>
      <c r="K18" s="92">
        <v>-3100.1353751500001</v>
      </c>
      <c r="L18" s="92">
        <v>-3235.7509250500002</v>
      </c>
      <c r="M18" s="92">
        <v>-3788.8154893299998</v>
      </c>
      <c r="N18" s="92">
        <v>-3776.5878548600003</v>
      </c>
      <c r="O18" s="92">
        <v>-3745.9484484300001</v>
      </c>
      <c r="P18" s="92">
        <v>-3818.4247946700002</v>
      </c>
      <c r="Q18" s="93">
        <v>-4141.9038990600002</v>
      </c>
    </row>
    <row r="19" spans="1:17" ht="13.5" thickBot="1">
      <c r="A19" s="214" t="s">
        <v>18</v>
      </c>
      <c r="B19" s="376">
        <v>423.92781593000001</v>
      </c>
      <c r="C19" s="376">
        <v>484.70286688440001</v>
      </c>
      <c r="D19" s="376">
        <v>241.79035528599999</v>
      </c>
      <c r="E19" s="376">
        <v>1170.2447147</v>
      </c>
      <c r="F19" s="376">
        <v>1701.9869942</v>
      </c>
      <c r="G19" s="376">
        <v>1981.9380670999999</v>
      </c>
      <c r="H19" s="376">
        <v>3088.4768119</v>
      </c>
      <c r="I19" s="376">
        <v>3074.8295247000001</v>
      </c>
      <c r="J19" s="376">
        <v>3704.0986093000001</v>
      </c>
      <c r="K19" s="376">
        <v>3553.3516083000004</v>
      </c>
      <c r="L19" s="376">
        <v>4743.5517579999996</v>
      </c>
      <c r="M19" s="376">
        <v>4184.4538954</v>
      </c>
      <c r="N19" s="376">
        <v>3559.2758005999995</v>
      </c>
      <c r="O19" s="376">
        <v>3756.5824444</v>
      </c>
      <c r="P19" s="376">
        <v>4676.163466</v>
      </c>
      <c r="Q19" s="377">
        <v>2593.0486796999999</v>
      </c>
    </row>
    <row r="20" spans="1:17" ht="22.5" customHeight="1">
      <c r="A20" s="213" t="s">
        <v>19</v>
      </c>
      <c r="B20" s="522"/>
      <c r="C20" s="522"/>
      <c r="D20" s="522"/>
      <c r="E20" s="522"/>
      <c r="F20" s="522"/>
      <c r="G20" s="522"/>
      <c r="H20" s="522"/>
      <c r="I20" s="522"/>
      <c r="J20" s="522"/>
      <c r="K20" s="522"/>
      <c r="L20" s="522"/>
      <c r="M20" s="522"/>
      <c r="N20" s="522"/>
      <c r="O20" s="522"/>
      <c r="P20" s="522"/>
      <c r="Q20" s="524"/>
    </row>
    <row r="21" spans="1:17">
      <c r="A21" s="213" t="s">
        <v>280</v>
      </c>
      <c r="B21" s="175">
        <v>-4289.943349000001</v>
      </c>
      <c r="C21" s="175">
        <v>-4203.701819300004</v>
      </c>
      <c r="D21" s="175">
        <v>-4476.6004420000027</v>
      </c>
      <c r="E21" s="175">
        <v>-6506.1129990999943</v>
      </c>
      <c r="F21" s="175">
        <v>-9192.8495441999985</v>
      </c>
      <c r="G21" s="175">
        <v>-9982.5160198999947</v>
      </c>
      <c r="H21" s="175">
        <v>-11228.626870400003</v>
      </c>
      <c r="I21" s="175">
        <v>-11135.030854799996</v>
      </c>
      <c r="J21" s="175">
        <v>-11819.915951799994</v>
      </c>
      <c r="K21" s="175">
        <v>-12486.323179999999</v>
      </c>
      <c r="L21" s="175">
        <v>-16394.104615999997</v>
      </c>
      <c r="M21" s="175">
        <v>-20217.069606500008</v>
      </c>
      <c r="N21" s="175">
        <v>-19589.136844000001</v>
      </c>
      <c r="O21" s="175">
        <v>-18488.606302</v>
      </c>
      <c r="P21" s="175">
        <v>-19527.321381000002</v>
      </c>
      <c r="Q21" s="176">
        <v>-16429.687670000014</v>
      </c>
    </row>
    <row r="22" spans="1:17">
      <c r="A22" s="213" t="s">
        <v>278</v>
      </c>
      <c r="B22" s="175">
        <v>-4072.1874112058358</v>
      </c>
      <c r="C22" s="175">
        <v>-3982.5310194821759</v>
      </c>
      <c r="D22" s="175">
        <v>-4094.051567182054</v>
      </c>
      <c r="E22" s="175">
        <v>-6041.7361002633697</v>
      </c>
      <c r="F22" s="175">
        <v>-8758.475033409195</v>
      </c>
      <c r="G22" s="175">
        <v>-9618.7055739180723</v>
      </c>
      <c r="H22" s="175">
        <v>-10789.355388043863</v>
      </c>
      <c r="I22" s="175">
        <v>-10341.960230194039</v>
      </c>
      <c r="J22" s="175">
        <v>-11067.060299750738</v>
      </c>
      <c r="K22" s="175">
        <v>-11856.480111106961</v>
      </c>
      <c r="L22" s="175">
        <v>-15346.309673132637</v>
      </c>
      <c r="M22" s="175">
        <v>-19713.971336481838</v>
      </c>
      <c r="N22" s="175">
        <v>-18884.593134207826</v>
      </c>
      <c r="O22" s="175">
        <v>-17571.803068334259</v>
      </c>
      <c r="P22" s="175">
        <v>-19009.712457590525</v>
      </c>
      <c r="Q22" s="176">
        <v>-16033.923501349767</v>
      </c>
    </row>
    <row r="23" spans="1:17" ht="13.5" thickBot="1">
      <c r="A23" s="214" t="s">
        <v>279</v>
      </c>
      <c r="B23" s="94">
        <v>-2332.0851164900014</v>
      </c>
      <c r="C23" s="94">
        <v>-2107.7289670300052</v>
      </c>
      <c r="D23" s="94">
        <v>-674.08169848000398</v>
      </c>
      <c r="E23" s="94">
        <v>-1908.5057702099948</v>
      </c>
      <c r="F23" s="94">
        <v>-4668.2296853299995</v>
      </c>
      <c r="G23" s="94">
        <v>-6240.0711361699941</v>
      </c>
      <c r="H23" s="94">
        <v>-6713.3889198700053</v>
      </c>
      <c r="I23" s="94">
        <v>-2908.8996903999941</v>
      </c>
      <c r="J23" s="94">
        <v>-3646.2238897999923</v>
      </c>
      <c r="K23" s="94">
        <v>-5661.6641974599988</v>
      </c>
      <c r="L23" s="94">
        <v>-4825.0513552499979</v>
      </c>
      <c r="M23" s="94">
        <v>-14534.991741280006</v>
      </c>
      <c r="N23" s="94">
        <v>-12130.49493547</v>
      </c>
      <c r="O23" s="94">
        <v>-8820.744053800001</v>
      </c>
      <c r="P23" s="94">
        <v>-14292.612163530001</v>
      </c>
      <c r="Q23" s="95">
        <v>-12433.526191040015</v>
      </c>
    </row>
    <row r="25" spans="1:17">
      <c r="B25" s="69"/>
      <c r="C25" s="69"/>
      <c r="D25" s="69"/>
      <c r="E25" s="69"/>
      <c r="F25" s="69"/>
      <c r="G25" s="69"/>
      <c r="H25" s="69"/>
      <c r="I25" s="69"/>
      <c r="J25" s="69"/>
      <c r="K25" s="69"/>
      <c r="L25" s="69"/>
      <c r="M25" s="69"/>
      <c r="N25" s="69"/>
      <c r="O25" s="69"/>
      <c r="P25" s="69"/>
      <c r="Q25" s="69"/>
    </row>
    <row r="26" spans="1:17">
      <c r="A26" s="666" t="s">
        <v>458</v>
      </c>
    </row>
    <row r="31" spans="1:17" ht="15.75" customHeight="1"/>
  </sheetData>
  <mergeCells count="19">
    <mergeCell ref="I11:I12"/>
    <mergeCell ref="J11:J12"/>
    <mergeCell ref="K11:K12"/>
    <mergeCell ref="L11:L12"/>
    <mergeCell ref="A1:Q1"/>
    <mergeCell ref="A2:A3"/>
    <mergeCell ref="M11:M12"/>
    <mergeCell ref="N11:N12"/>
    <mergeCell ref="O11:O12"/>
    <mergeCell ref="P11:P12"/>
    <mergeCell ref="Q11:Q12"/>
    <mergeCell ref="B2:Q2"/>
    <mergeCell ref="B11:B12"/>
    <mergeCell ref="C11:C12"/>
    <mergeCell ref="D11:D12"/>
    <mergeCell ref="E11:E12"/>
    <mergeCell ref="F11:F12"/>
    <mergeCell ref="G11:G12"/>
    <mergeCell ref="H11:H12"/>
  </mergeCells>
  <phoneticPr fontId="0" type="noConversion"/>
  <hyperlinks>
    <hyperlink ref="A26" location="'List of Tables'!A1" display="Back to contents"/>
  </hyperlink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sqref="A1:E1"/>
    </sheetView>
  </sheetViews>
  <sheetFormatPr defaultRowHeight="12.75"/>
  <cols>
    <col min="1" max="1" width="44.85546875" customWidth="1"/>
  </cols>
  <sheetData>
    <row r="1" spans="1:17" ht="15.75" thickBot="1">
      <c r="A1" s="675" t="s">
        <v>416</v>
      </c>
      <c r="B1" s="702"/>
      <c r="C1" s="702"/>
      <c r="D1" s="702"/>
      <c r="E1" s="702"/>
      <c r="F1" s="702"/>
      <c r="G1" s="702"/>
      <c r="H1" s="702"/>
      <c r="I1" s="702"/>
      <c r="J1" s="702"/>
      <c r="K1" s="702"/>
      <c r="L1" s="702"/>
      <c r="M1" s="686"/>
      <c r="N1" s="686"/>
      <c r="O1" s="686"/>
      <c r="P1" s="686"/>
      <c r="Q1" s="687"/>
    </row>
    <row r="2" spans="1:17">
      <c r="A2" s="693"/>
      <c r="B2" s="680" t="s">
        <v>20</v>
      </c>
      <c r="C2" s="695"/>
      <c r="D2" s="695"/>
      <c r="E2" s="695"/>
      <c r="F2" s="695"/>
      <c r="G2" s="709"/>
      <c r="H2" s="709"/>
      <c r="I2" s="709"/>
      <c r="J2" s="709"/>
      <c r="K2" s="709"/>
      <c r="L2" s="709"/>
      <c r="M2" s="709"/>
      <c r="N2" s="709"/>
      <c r="O2" s="709"/>
      <c r="P2" s="709"/>
      <c r="Q2" s="710"/>
    </row>
    <row r="3" spans="1:17" ht="13.5" thickBot="1">
      <c r="A3" s="708"/>
      <c r="B3" s="2" t="s">
        <v>83</v>
      </c>
      <c r="C3" s="2" t="s">
        <v>84</v>
      </c>
      <c r="D3" s="2" t="s">
        <v>85</v>
      </c>
      <c r="E3" s="2" t="s">
        <v>86</v>
      </c>
      <c r="F3" s="2" t="s">
        <v>87</v>
      </c>
      <c r="G3" s="2" t="s">
        <v>88</v>
      </c>
      <c r="H3" s="2" t="s">
        <v>82</v>
      </c>
      <c r="I3" s="2" t="s">
        <v>0</v>
      </c>
      <c r="J3" s="2" t="s">
        <v>1</v>
      </c>
      <c r="K3" s="2" t="s">
        <v>2</v>
      </c>
      <c r="L3" s="2" t="s">
        <v>3</v>
      </c>
      <c r="M3" s="2" t="s">
        <v>4</v>
      </c>
      <c r="N3" s="2" t="s">
        <v>115</v>
      </c>
      <c r="O3" s="2" t="s">
        <v>117</v>
      </c>
      <c r="P3" s="2" t="s">
        <v>184</v>
      </c>
      <c r="Q3" s="255" t="s">
        <v>185</v>
      </c>
    </row>
    <row r="4" spans="1:17">
      <c r="A4" s="12" t="s">
        <v>208</v>
      </c>
      <c r="B4" s="27"/>
      <c r="C4" s="27"/>
      <c r="D4" s="27"/>
      <c r="E4" s="27"/>
      <c r="F4" s="27"/>
      <c r="G4" s="27"/>
      <c r="H4" s="27"/>
      <c r="I4" s="27"/>
      <c r="J4" s="27"/>
      <c r="K4" s="27"/>
      <c r="L4" s="27"/>
      <c r="M4" s="27"/>
      <c r="N4" s="27"/>
      <c r="O4" s="27"/>
      <c r="P4" s="27"/>
      <c r="Q4" s="28"/>
    </row>
    <row r="5" spans="1:17">
      <c r="A5" s="254" t="s">
        <v>15</v>
      </c>
      <c r="B5" s="239">
        <v>-5.1585551999315561E-2</v>
      </c>
      <c r="C5" s="239">
        <v>-4.8651286537731847E-2</v>
      </c>
      <c r="D5" s="239">
        <v>-5.281404434115862E-2</v>
      </c>
      <c r="E5" s="239">
        <v>-6.2942016999516862E-2</v>
      </c>
      <c r="F5" s="239">
        <v>-8.3950046992223484E-2</v>
      </c>
      <c r="G5" s="239">
        <v>-8.4168872366776934E-2</v>
      </c>
      <c r="H5" s="239">
        <v>-8.1049839228759343E-2</v>
      </c>
      <c r="I5" s="239">
        <v>-7.5582974063928277E-2</v>
      </c>
      <c r="J5" s="239">
        <v>-7.1757762161678451E-2</v>
      </c>
      <c r="K5" s="239">
        <v>-7.6079341533921888E-2</v>
      </c>
      <c r="L5" s="239">
        <v>-9.5662812811399711E-2</v>
      </c>
      <c r="M5" s="239">
        <v>-0.1328538347051029</v>
      </c>
      <c r="N5" s="239">
        <v>-0.13062714502454387</v>
      </c>
      <c r="O5" s="239">
        <v>-0.11515856493489754</v>
      </c>
      <c r="P5" s="239">
        <v>-0.11453020494690756</v>
      </c>
      <c r="Q5" s="240">
        <v>-0.1025656668395034</v>
      </c>
    </row>
    <row r="6" spans="1:17">
      <c r="A6" s="254" t="s">
        <v>18</v>
      </c>
      <c r="B6" s="239">
        <v>5.6566121386896293E-3</v>
      </c>
      <c r="C6" s="239">
        <v>6.3407971781947467E-3</v>
      </c>
      <c r="D6" s="239">
        <v>3.0154661683050579E-3</v>
      </c>
      <c r="E6" s="239">
        <v>1.3804231814640435E-2</v>
      </c>
      <c r="F6" s="239">
        <v>1.9074156972470745E-2</v>
      </c>
      <c r="G6" s="239">
        <v>2.0850680185443289E-2</v>
      </c>
      <c r="H6" s="239">
        <v>3.0751343311429095E-2</v>
      </c>
      <c r="I6" s="239">
        <v>2.8833617265377434E-2</v>
      </c>
      <c r="J6" s="239">
        <v>3.2750592553478945E-2</v>
      </c>
      <c r="K6" s="239">
        <v>3.0262790880365948E-2</v>
      </c>
      <c r="L6" s="239">
        <v>3.8949353687721948E-2</v>
      </c>
      <c r="M6" s="239">
        <v>3.4674363570946949E-2</v>
      </c>
      <c r="N6" s="239">
        <v>2.9004495731072957E-2</v>
      </c>
      <c r="O6" s="239">
        <v>2.9364780259879437E-2</v>
      </c>
      <c r="P6" s="239">
        <v>3.6061966562027661E-2</v>
      </c>
      <c r="Q6" s="240">
        <v>1.9221269499840616E-2</v>
      </c>
    </row>
    <row r="7" spans="1:17" ht="13.5" thickBot="1">
      <c r="A7" s="253" t="s">
        <v>209</v>
      </c>
      <c r="B7" s="128">
        <v>-5.7242164138272066E-2</v>
      </c>
      <c r="C7" s="128">
        <v>-5.4992083717438939E-2</v>
      </c>
      <c r="D7" s="128">
        <v>-5.5829510510885506E-2</v>
      </c>
      <c r="E7" s="128">
        <v>-7.674624881757805E-2</v>
      </c>
      <c r="F7" s="128">
        <v>-0.10302420396155629</v>
      </c>
      <c r="G7" s="128">
        <v>-0.10501955254411947</v>
      </c>
      <c r="H7" s="128">
        <v>-0.11180118253670354</v>
      </c>
      <c r="I7" s="128">
        <v>-0.10441659133502582</v>
      </c>
      <c r="J7" s="128">
        <v>-0.10450835471330061</v>
      </c>
      <c r="K7" s="128">
        <v>-0.10634213241897204</v>
      </c>
      <c r="L7" s="128">
        <v>-0.13461216650692209</v>
      </c>
      <c r="M7" s="128">
        <v>-0.16752819827828724</v>
      </c>
      <c r="N7" s="128">
        <v>-0.15963164076001729</v>
      </c>
      <c r="O7" s="128">
        <v>-0.1445233451961058</v>
      </c>
      <c r="P7" s="128">
        <v>-0.15059217151148022</v>
      </c>
      <c r="Q7" s="151">
        <v>-0.1217869363485358</v>
      </c>
    </row>
    <row r="8" spans="1:17">
      <c r="A8" s="567" t="s">
        <v>210</v>
      </c>
      <c r="B8" s="393"/>
      <c r="C8" s="393"/>
      <c r="D8" s="393"/>
      <c r="E8" s="393"/>
      <c r="F8" s="393"/>
      <c r="G8" s="393"/>
      <c r="H8" s="393"/>
      <c r="I8" s="393"/>
      <c r="J8" s="393"/>
      <c r="K8" s="393"/>
      <c r="L8" s="393"/>
      <c r="M8" s="393"/>
      <c r="N8" s="393"/>
      <c r="O8" s="393"/>
      <c r="P8" s="393"/>
      <c r="Q8" s="147"/>
    </row>
    <row r="9" spans="1:17">
      <c r="A9" s="254" t="s">
        <v>15</v>
      </c>
      <c r="B9" s="239">
        <v>-4.8019359478908542E-2</v>
      </c>
      <c r="C9" s="239">
        <v>-4.4971979763197369E-2</v>
      </c>
      <c r="D9" s="239">
        <v>-4.6973978485819926E-2</v>
      </c>
      <c r="E9" s="239">
        <v>-5.6425879727778114E-2</v>
      </c>
      <c r="F9" s="239">
        <v>-7.7642799300139564E-2</v>
      </c>
      <c r="G9" s="239">
        <v>-7.9016399028833367E-2</v>
      </c>
      <c r="H9" s="239">
        <v>-7.5407224646156817E-2</v>
      </c>
      <c r="I9" s="239">
        <v>-6.6764985177961242E-2</v>
      </c>
      <c r="J9" s="239">
        <v>-6.3891192722189044E-2</v>
      </c>
      <c r="K9" s="239">
        <v>-6.9285973006603191E-2</v>
      </c>
      <c r="L9" s="239">
        <v>-8.5288291007319314E-2</v>
      </c>
      <c r="M9" s="239">
        <v>-0.1265901006464224</v>
      </c>
      <c r="N9" s="239">
        <v>-0.12258917699717563</v>
      </c>
      <c r="O9" s="239">
        <v>-0.10605949039692729</v>
      </c>
      <c r="P9" s="239">
        <v>-0.10898692191093375</v>
      </c>
      <c r="Q9" s="240">
        <v>-9.8286371350994564E-2</v>
      </c>
    </row>
    <row r="10" spans="1:17">
      <c r="A10" s="254" t="s">
        <v>18</v>
      </c>
      <c r="B10" s="239">
        <v>5.5798502422149373E-3</v>
      </c>
      <c r="C10" s="239">
        <v>6.2318806329065652E-3</v>
      </c>
      <c r="D10" s="239">
        <v>2.9483605401797769E-3</v>
      </c>
      <c r="E10" s="239">
        <v>1.3554799198320793E-2</v>
      </c>
      <c r="F10" s="239">
        <v>1.8727025945853411E-2</v>
      </c>
      <c r="G10" s="239">
        <v>2.0506792828877025E-2</v>
      </c>
      <c r="H10" s="239">
        <v>3.0242453826018336E-2</v>
      </c>
      <c r="I10" s="239">
        <v>2.824924388705195E-2</v>
      </c>
      <c r="J10" s="239">
        <v>3.2141859220720909E-2</v>
      </c>
      <c r="K10" s="239">
        <v>2.9651163841282534E-2</v>
      </c>
      <c r="L10" s="239">
        <v>3.8156998963771303E-2</v>
      </c>
      <c r="M10" s="239">
        <v>3.4109909840270528E-2</v>
      </c>
      <c r="N10" s="239">
        <v>2.8471103182968995E-2</v>
      </c>
      <c r="O10" s="239">
        <v>2.8839294755942067E-2</v>
      </c>
      <c r="P10" s="239">
        <v>3.5555790322581146E-2</v>
      </c>
      <c r="Q10" s="240">
        <v>1.8961663498063205E-2</v>
      </c>
    </row>
    <row r="11" spans="1:17" ht="13.5" thickBot="1">
      <c r="A11" s="253" t="s">
        <v>209</v>
      </c>
      <c r="B11" s="128">
        <v>-5.3599209721386737E-2</v>
      </c>
      <c r="C11" s="128">
        <v>-5.1203860397590298E-2</v>
      </c>
      <c r="D11" s="128">
        <v>-4.9922339027389885E-2</v>
      </c>
      <c r="E11" s="128">
        <v>-6.9980678929457862E-2</v>
      </c>
      <c r="F11" s="128">
        <v>-9.6369825242912141E-2</v>
      </c>
      <c r="G11" s="128">
        <v>-9.9523191849743259E-2</v>
      </c>
      <c r="H11" s="128">
        <v>-0.10564967846874793</v>
      </c>
      <c r="I11" s="128">
        <v>-9.5014229070617365E-2</v>
      </c>
      <c r="J11" s="128">
        <v>-9.6033051941087688E-2</v>
      </c>
      <c r="K11" s="128">
        <v>-9.8937136852475266E-2</v>
      </c>
      <c r="L11" s="128">
        <v>-0.12344528997873234</v>
      </c>
      <c r="M11" s="128">
        <v>-0.16070001048889393</v>
      </c>
      <c r="N11" s="128">
        <v>-0.15106028018446416</v>
      </c>
      <c r="O11" s="128">
        <v>-0.13489878515417442</v>
      </c>
      <c r="P11" s="128">
        <v>-0.14454271223602416</v>
      </c>
      <c r="Q11" s="151">
        <v>-0.11724803485812542</v>
      </c>
    </row>
    <row r="12" spans="1:17">
      <c r="A12" s="566" t="s">
        <v>211</v>
      </c>
      <c r="B12" s="393"/>
      <c r="C12" s="393"/>
      <c r="D12" s="393"/>
      <c r="E12" s="393"/>
      <c r="F12" s="393"/>
      <c r="G12" s="393"/>
      <c r="H12" s="393"/>
      <c r="I12" s="393"/>
      <c r="J12" s="393"/>
      <c r="K12" s="393"/>
      <c r="L12" s="393"/>
      <c r="M12" s="393"/>
      <c r="N12" s="393"/>
      <c r="O12" s="393"/>
      <c r="P12" s="393"/>
      <c r="Q12" s="147"/>
    </row>
    <row r="13" spans="1:17">
      <c r="A13" s="254" t="s">
        <v>15</v>
      </c>
      <c r="B13" s="239">
        <v>-2.3065221385764584E-2</v>
      </c>
      <c r="C13" s="239">
        <v>-1.8525169218126112E-2</v>
      </c>
      <c r="D13" s="239">
        <v>-4.4682472660974469E-3</v>
      </c>
      <c r="E13" s="239">
        <v>-7.4752024979518146E-3</v>
      </c>
      <c r="F13" s="239">
        <v>-2.8397598366044906E-2</v>
      </c>
      <c r="G13" s="239">
        <v>-3.9034327886804589E-2</v>
      </c>
      <c r="H13" s="239">
        <v>-3.1292165760935291E-2</v>
      </c>
      <c r="I13" s="239">
        <v>1.3065399325445897E-3</v>
      </c>
      <c r="J13" s="239">
        <v>4.3606235280425849E-4</v>
      </c>
      <c r="K13" s="239">
        <v>-1.4925100835047399E-2</v>
      </c>
      <c r="L13" s="239">
        <v>-5.5750735302356833E-4</v>
      </c>
      <c r="M13" s="239">
        <v>-7.3990756463964719E-2</v>
      </c>
      <c r="N13" s="239">
        <v>-5.9044006620798541E-2</v>
      </c>
      <c r="O13" s="239">
        <v>-3.3598869965731221E-2</v>
      </c>
      <c r="P13" s="239">
        <v>-6.5306406987466259E-2</v>
      </c>
      <c r="Q13" s="240">
        <v>-6.4415712965453301E-2</v>
      </c>
    </row>
    <row r="14" spans="1:17">
      <c r="A14" s="254" t="s">
        <v>18</v>
      </c>
      <c r="B14" s="239">
        <v>5.1243096799419921E-3</v>
      </c>
      <c r="C14" s="239">
        <v>5.5323833851953462E-3</v>
      </c>
      <c r="D14" s="239">
        <v>2.4991920640323149E-3</v>
      </c>
      <c r="E14" s="239">
        <v>1.1849218041081003E-2</v>
      </c>
      <c r="F14" s="239">
        <v>1.6294129683147706E-2</v>
      </c>
      <c r="G14" s="239">
        <v>1.8168436517515419E-2</v>
      </c>
      <c r="H14" s="239">
        <v>2.666137149227894E-2</v>
      </c>
      <c r="I14" s="239">
        <v>2.4211363568020432E-2</v>
      </c>
      <c r="J14" s="239">
        <v>2.7908868922484793E-2</v>
      </c>
      <c r="K14" s="239">
        <v>2.5154776071996326E-2</v>
      </c>
      <c r="L14" s="239">
        <v>3.2448810848070012E-2</v>
      </c>
      <c r="M14" s="239">
        <v>2.9912543070459475E-2</v>
      </c>
      <c r="N14" s="239">
        <v>2.4518554553593482E-2</v>
      </c>
      <c r="O14" s="239">
        <v>2.4923557896513366E-2</v>
      </c>
      <c r="P14" s="239">
        <v>3.1756362880554334E-2</v>
      </c>
      <c r="Q14" s="240">
        <v>1.6974082739944753E-2</v>
      </c>
    </row>
    <row r="15" spans="1:17" ht="13.5" thickBot="1">
      <c r="A15" s="253" t="s">
        <v>209</v>
      </c>
      <c r="B15" s="128">
        <v>-2.8189531065948337E-2</v>
      </c>
      <c r="C15" s="128">
        <v>-2.4057552604640986E-2</v>
      </c>
      <c r="D15" s="128">
        <v>-6.9674393313081586E-3</v>
      </c>
      <c r="E15" s="128">
        <v>-1.9324420541969114E-2</v>
      </c>
      <c r="F15" s="128">
        <v>-4.469172804651201E-2</v>
      </c>
      <c r="G15" s="128">
        <v>-5.7202764397261352E-2</v>
      </c>
      <c r="H15" s="128">
        <v>-5.7953537250192838E-2</v>
      </c>
      <c r="I15" s="128">
        <v>-2.2904823640278977E-2</v>
      </c>
      <c r="J15" s="128">
        <v>-2.7472806568098244E-2</v>
      </c>
      <c r="K15" s="128">
        <v>-4.0079876910937284E-2</v>
      </c>
      <c r="L15" s="128">
        <v>-3.3006318207592131E-2</v>
      </c>
      <c r="M15" s="128">
        <v>-0.10390329953635434</v>
      </c>
      <c r="N15" s="128">
        <v>-8.3562561178111894E-2</v>
      </c>
      <c r="O15" s="128">
        <v>-5.8522427863372452E-2</v>
      </c>
      <c r="P15" s="128">
        <v>-9.7062769870261731E-2</v>
      </c>
      <c r="Q15" s="151">
        <v>-8.1389795713515206E-2</v>
      </c>
    </row>
    <row r="17" spans="1:17">
      <c r="A17" s="666" t="s">
        <v>458</v>
      </c>
    </row>
    <row r="18" spans="1:17">
      <c r="B18" s="77"/>
      <c r="C18" s="77"/>
      <c r="D18" s="77"/>
      <c r="E18" s="77"/>
      <c r="F18" s="77"/>
      <c r="G18" s="77"/>
      <c r="H18" s="77"/>
      <c r="I18" s="77"/>
      <c r="J18" s="77"/>
      <c r="K18" s="77"/>
      <c r="L18" s="77"/>
      <c r="M18" s="77"/>
      <c r="N18" s="77"/>
      <c r="O18" s="77"/>
      <c r="P18" s="77"/>
      <c r="Q18" s="77"/>
    </row>
    <row r="19" spans="1:17">
      <c r="B19" s="77"/>
      <c r="C19" s="77"/>
      <c r="D19" s="77"/>
      <c r="E19" s="77"/>
      <c r="F19" s="77"/>
      <c r="G19" s="77"/>
      <c r="H19" s="77"/>
      <c r="I19" s="77"/>
      <c r="J19" s="77"/>
      <c r="K19" s="77"/>
      <c r="L19" s="77"/>
      <c r="M19" s="77"/>
      <c r="N19" s="77"/>
      <c r="O19" s="77"/>
      <c r="P19" s="77"/>
      <c r="Q19" s="77"/>
    </row>
    <row r="20" spans="1:17">
      <c r="B20" s="77"/>
      <c r="C20" s="77"/>
      <c r="D20" s="77"/>
      <c r="E20" s="77"/>
      <c r="F20" s="77"/>
      <c r="G20" s="77"/>
      <c r="H20" s="77"/>
      <c r="I20" s="77"/>
      <c r="J20" s="77"/>
      <c r="K20" s="77"/>
      <c r="L20" s="77"/>
      <c r="M20" s="77"/>
      <c r="N20" s="77"/>
      <c r="O20" s="77"/>
      <c r="P20" s="77"/>
      <c r="Q20" s="77"/>
    </row>
  </sheetData>
  <mergeCells count="3">
    <mergeCell ref="A1:Q1"/>
    <mergeCell ref="A2:A3"/>
    <mergeCell ref="B2:Q2"/>
  </mergeCells>
  <hyperlinks>
    <hyperlink ref="A17" location="'List of Table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
  <sheetViews>
    <sheetView workbookViewId="0">
      <selection sqref="A1:E1"/>
    </sheetView>
  </sheetViews>
  <sheetFormatPr defaultRowHeight="12.75"/>
  <cols>
    <col min="1" max="1" width="38.5703125" customWidth="1"/>
    <col min="17" max="17" width="9.85546875" customWidth="1"/>
  </cols>
  <sheetData>
    <row r="1" spans="1:17" ht="15.75" customHeight="1" thickBot="1">
      <c r="A1" s="675" t="s">
        <v>282</v>
      </c>
      <c r="B1" s="686"/>
      <c r="C1" s="686"/>
      <c r="D1" s="686"/>
      <c r="E1" s="686"/>
      <c r="F1" s="686"/>
      <c r="G1" s="686"/>
      <c r="H1" s="686"/>
      <c r="I1" s="686"/>
      <c r="J1" s="686"/>
      <c r="K1" s="686"/>
      <c r="L1" s="702"/>
      <c r="M1" s="702"/>
      <c r="N1" s="702"/>
      <c r="O1" s="702"/>
      <c r="P1" s="702"/>
      <c r="Q1" s="702"/>
    </row>
    <row r="2" spans="1:17" ht="13.5" thickBot="1">
      <c r="A2" s="25"/>
      <c r="B2" s="568" t="s">
        <v>83</v>
      </c>
      <c r="C2" s="562" t="s">
        <v>84</v>
      </c>
      <c r="D2" s="562" t="s">
        <v>85</v>
      </c>
      <c r="E2" s="562" t="s">
        <v>86</v>
      </c>
      <c r="F2" s="562" t="s">
        <v>87</v>
      </c>
      <c r="G2" s="562" t="s">
        <v>88</v>
      </c>
      <c r="H2" s="562" t="s">
        <v>82</v>
      </c>
      <c r="I2" s="562" t="s">
        <v>0</v>
      </c>
      <c r="J2" s="562" t="s">
        <v>1</v>
      </c>
      <c r="K2" s="562" t="s">
        <v>2</v>
      </c>
      <c r="L2" s="562" t="s">
        <v>3</v>
      </c>
      <c r="M2" s="562" t="s">
        <v>4</v>
      </c>
      <c r="N2" s="562" t="s">
        <v>115</v>
      </c>
      <c r="O2" s="562" t="s">
        <v>117</v>
      </c>
      <c r="P2" s="562" t="s">
        <v>184</v>
      </c>
      <c r="Q2" s="569" t="s">
        <v>185</v>
      </c>
    </row>
    <row r="3" spans="1:17" ht="15.75" customHeight="1">
      <c r="A3" s="26" t="s">
        <v>12</v>
      </c>
      <c r="B3" s="53"/>
      <c r="C3" s="53"/>
      <c r="D3" s="53"/>
      <c r="E3" s="53"/>
      <c r="F3" s="53"/>
      <c r="G3" s="53"/>
      <c r="H3" s="53"/>
      <c r="I3" s="53"/>
      <c r="J3" s="53"/>
      <c r="K3" s="53"/>
      <c r="L3" s="53"/>
      <c r="M3" s="53"/>
      <c r="N3" s="53"/>
      <c r="O3" s="53"/>
      <c r="P3" s="53"/>
      <c r="Q3" s="54"/>
    </row>
    <row r="4" spans="1:17">
      <c r="A4" s="23" t="s">
        <v>13</v>
      </c>
      <c r="B4" s="68">
        <v>0.36823735851239564</v>
      </c>
      <c r="C4" s="68">
        <v>0.37437799387002429</v>
      </c>
      <c r="D4" s="68">
        <v>0.37833343163151906</v>
      </c>
      <c r="E4" s="68">
        <v>0.37134620385765188</v>
      </c>
      <c r="F4" s="68">
        <v>0.35600077123935031</v>
      </c>
      <c r="G4" s="68">
        <v>0.36021817922222371</v>
      </c>
      <c r="H4" s="68">
        <v>0.36694302109876681</v>
      </c>
      <c r="I4" s="68">
        <v>0.37083452156393631</v>
      </c>
      <c r="J4" s="68">
        <v>0.37344535549625413</v>
      </c>
      <c r="K4" s="68">
        <v>0.37540854961381798</v>
      </c>
      <c r="L4" s="68">
        <v>0.36831882464301835</v>
      </c>
      <c r="M4" s="68">
        <v>0.3551133071875579</v>
      </c>
      <c r="N4" s="68">
        <v>0.36321770096410999</v>
      </c>
      <c r="O4" s="68">
        <v>0.36439267171370937</v>
      </c>
      <c r="P4" s="68">
        <v>0.3616224026203505</v>
      </c>
      <c r="Q4" s="43">
        <v>0.36020771948098401</v>
      </c>
    </row>
    <row r="5" spans="1:17">
      <c r="A5" s="23" t="s">
        <v>178</v>
      </c>
      <c r="B5" s="68">
        <v>0</v>
      </c>
      <c r="C5" s="68">
        <v>0</v>
      </c>
      <c r="D5" s="68">
        <v>0</v>
      </c>
      <c r="E5" s="68">
        <v>0</v>
      </c>
      <c r="F5" s="68">
        <v>0</v>
      </c>
      <c r="G5" s="68">
        <v>0</v>
      </c>
      <c r="H5" s="68">
        <v>0</v>
      </c>
      <c r="I5" s="68">
        <v>0</v>
      </c>
      <c r="J5" s="68">
        <v>0</v>
      </c>
      <c r="K5" s="68">
        <v>0</v>
      </c>
      <c r="L5" s="68">
        <v>0</v>
      </c>
      <c r="M5" s="68">
        <v>0.40389166727709819</v>
      </c>
      <c r="N5" s="68">
        <v>0.40248669135424942</v>
      </c>
      <c r="O5" s="68">
        <v>0.39431189111351961</v>
      </c>
      <c r="P5" s="68">
        <v>0.39144569714453725</v>
      </c>
      <c r="Q5" s="43">
        <v>0.3810523776713674</v>
      </c>
    </row>
    <row r="6" spans="1:17" ht="13.5" thickBot="1">
      <c r="A6" s="24" t="s">
        <v>14</v>
      </c>
      <c r="B6" s="48">
        <v>1.9854864731101242E-2</v>
      </c>
      <c r="C6" s="48">
        <v>1.9574365535882592E-2</v>
      </c>
      <c r="D6" s="48">
        <v>1.9031053210178901E-2</v>
      </c>
      <c r="E6" s="48">
        <v>1.9143603590672305E-2</v>
      </c>
      <c r="F6" s="48">
        <v>1.9769701249043651E-2</v>
      </c>
      <c r="G6" s="48">
        <v>1.8571365960434339E-2</v>
      </c>
      <c r="H6" s="48">
        <v>1.916967636992371E-2</v>
      </c>
      <c r="I6" s="48">
        <v>1.9006633063097429E-2</v>
      </c>
      <c r="J6" s="48">
        <v>1.8954464493200811E-2</v>
      </c>
      <c r="K6" s="48">
        <v>1.8692854769203668E-2</v>
      </c>
      <c r="L6" s="48">
        <v>1.9815378634882894E-2</v>
      </c>
      <c r="M6" s="48">
        <v>2.0352008097651281E-2</v>
      </c>
      <c r="N6" s="48">
        <v>2.0212138956789964E-2</v>
      </c>
      <c r="O6" s="48">
        <v>2.038581872108125E-2</v>
      </c>
      <c r="P6" s="48">
        <v>2.0591487424864552E-2</v>
      </c>
      <c r="Q6" s="44">
        <v>2.0409552926457977E-2</v>
      </c>
    </row>
    <row r="7" spans="1:17" ht="13.5" thickBot="1">
      <c r="A7" s="14" t="s">
        <v>21</v>
      </c>
      <c r="B7" s="55">
        <v>1.0896929105684785E-2</v>
      </c>
      <c r="C7" s="55">
        <v>2.1471656535187192E-2</v>
      </c>
      <c r="D7" s="55">
        <v>2.2830882459582095E-2</v>
      </c>
      <c r="E7" s="55">
        <v>1.163212292767858E-2</v>
      </c>
      <c r="F7" s="55">
        <v>-1.0082503616301397E-2</v>
      </c>
      <c r="G7" s="55">
        <v>-1.3601470625933922E-2</v>
      </c>
      <c r="H7" s="55">
        <v>-1.6864841020712798E-2</v>
      </c>
      <c r="I7" s="55">
        <v>-1.1098066375073608E-2</v>
      </c>
      <c r="J7" s="55">
        <v>-6.0174351867258368E-3</v>
      </c>
      <c r="K7" s="55">
        <v>-6.228504851881163E-3</v>
      </c>
      <c r="L7" s="55">
        <v>-3.4466071763767724E-2</v>
      </c>
      <c r="M7" s="55">
        <v>-6.9130368190081712E-2</v>
      </c>
      <c r="N7" s="55">
        <v>-5.9481129352233271E-2</v>
      </c>
      <c r="O7" s="55">
        <v>-5.030503811825101E-2</v>
      </c>
      <c r="P7" s="55">
        <v>-5.041478195462501E-2</v>
      </c>
      <c r="Q7" s="76">
        <v>-4.1254211114919725E-2</v>
      </c>
    </row>
    <row r="8" spans="1:17">
      <c r="A8" s="26" t="s">
        <v>17</v>
      </c>
      <c r="B8" s="53"/>
      <c r="C8" s="53"/>
      <c r="D8" s="53"/>
      <c r="E8" s="53"/>
      <c r="F8" s="53"/>
      <c r="G8" s="53"/>
      <c r="H8" s="53"/>
      <c r="I8" s="53"/>
      <c r="J8" s="53"/>
      <c r="K8" s="53"/>
      <c r="L8" s="53"/>
      <c r="M8" s="53"/>
      <c r="N8" s="53"/>
      <c r="O8" s="53"/>
      <c r="P8" s="53"/>
      <c r="Q8" s="54"/>
    </row>
    <row r="9" spans="1:17">
      <c r="A9" s="23" t="s">
        <v>179</v>
      </c>
      <c r="B9" s="68">
        <v>0</v>
      </c>
      <c r="C9" s="68">
        <v>0</v>
      </c>
      <c r="D9" s="68">
        <v>0</v>
      </c>
      <c r="E9" s="68">
        <v>0</v>
      </c>
      <c r="F9" s="68">
        <v>0</v>
      </c>
      <c r="G9" s="68">
        <v>0</v>
      </c>
      <c r="H9" s="68">
        <v>0</v>
      </c>
      <c r="I9" s="68">
        <v>0</v>
      </c>
      <c r="J9" s="68">
        <v>0</v>
      </c>
      <c r="K9" s="68">
        <v>0</v>
      </c>
      <c r="L9" s="68">
        <v>0</v>
      </c>
      <c r="M9" s="68">
        <v>5.3129515805736272E-2</v>
      </c>
      <c r="N9" s="68">
        <v>4.5747101789014422E-2</v>
      </c>
      <c r="O9" s="68">
        <v>3.9336561282418935E-2</v>
      </c>
      <c r="P9" s="68">
        <v>4.196702307591018E-2</v>
      </c>
      <c r="Q9" s="43">
        <v>3.5291999487568337E-2</v>
      </c>
    </row>
    <row r="10" spans="1:17" ht="13.5" thickBot="1">
      <c r="A10" s="24" t="s">
        <v>14</v>
      </c>
      <c r="B10" s="48">
        <v>-1.9854864731101242E-2</v>
      </c>
      <c r="C10" s="48">
        <v>-1.9574365535882592E-2</v>
      </c>
      <c r="D10" s="48">
        <v>-1.9031053210178901E-2</v>
      </c>
      <c r="E10" s="48">
        <v>-1.9143603590672305E-2</v>
      </c>
      <c r="F10" s="48">
        <v>-1.9769701249043651E-2</v>
      </c>
      <c r="G10" s="48">
        <v>-1.8571365960434339E-2</v>
      </c>
      <c r="H10" s="48">
        <v>-1.916967636992371E-2</v>
      </c>
      <c r="I10" s="48">
        <v>-1.9006633063097429E-2</v>
      </c>
      <c r="J10" s="48">
        <v>-1.8954464493200811E-2</v>
      </c>
      <c r="K10" s="48">
        <v>-1.8692854769203668E-2</v>
      </c>
      <c r="L10" s="48">
        <v>-1.9815378634882894E-2</v>
      </c>
      <c r="M10" s="48">
        <v>-2.0352008097651281E-2</v>
      </c>
      <c r="N10" s="48">
        <v>-2.0212138956789964E-2</v>
      </c>
      <c r="O10" s="48">
        <v>-2.038581872108125E-2</v>
      </c>
      <c r="P10" s="48">
        <v>-2.0591487424864552E-2</v>
      </c>
      <c r="Q10" s="44">
        <v>-2.0409552926457977E-2</v>
      </c>
    </row>
    <row r="11" spans="1:17" ht="13.5" thickBot="1">
      <c r="A11" s="10" t="s">
        <v>18</v>
      </c>
      <c r="B11" s="75">
        <v>5.9508888303262866E-3</v>
      </c>
      <c r="C11" s="75">
        <v>6.3770625891588911E-3</v>
      </c>
      <c r="D11" s="75">
        <v>6.2276590828005034E-3</v>
      </c>
      <c r="E11" s="75">
        <v>1.2166193956329207E-2</v>
      </c>
      <c r="F11" s="75">
        <v>1.3322427935895279E-2</v>
      </c>
      <c r="G11" s="75">
        <v>1.240571877007908E-2</v>
      </c>
      <c r="H11" s="75">
        <v>1.7461136427190126E-2</v>
      </c>
      <c r="I11" s="75">
        <v>1.9263659628681793E-2</v>
      </c>
      <c r="J11" s="75">
        <v>1.9492249506971898E-2</v>
      </c>
      <c r="K11" s="75">
        <v>2.0693396610422837E-2</v>
      </c>
      <c r="L11" s="75">
        <v>3.2302082515153249E-2</v>
      </c>
      <c r="M11" s="75">
        <v>3.2777507708084998E-2</v>
      </c>
      <c r="N11" s="75">
        <v>2.5534962832224464E-2</v>
      </c>
      <c r="O11" s="75">
        <v>1.8950742561337684E-2</v>
      </c>
      <c r="P11" s="75">
        <v>2.1375535651045628E-2</v>
      </c>
      <c r="Q11" s="76">
        <v>1.488244656111036E-2</v>
      </c>
    </row>
    <row r="12" spans="1:17" ht="13.5" thickBot="1">
      <c r="A12" s="10" t="s">
        <v>22</v>
      </c>
      <c r="B12" s="75">
        <v>4.9460402753584995E-3</v>
      </c>
      <c r="C12" s="75">
        <v>1.5094593946028301E-2</v>
      </c>
      <c r="D12" s="75">
        <v>1.6603223376781592E-2</v>
      </c>
      <c r="E12" s="75">
        <v>-5.3407102865062712E-4</v>
      </c>
      <c r="F12" s="75">
        <v>-2.3404931552196678E-2</v>
      </c>
      <c r="G12" s="75">
        <v>-2.6007189396013004E-2</v>
      </c>
      <c r="H12" s="75">
        <v>-3.4325977447902924E-2</v>
      </c>
      <c r="I12" s="75">
        <v>-3.0361726003755401E-2</v>
      </c>
      <c r="J12" s="75">
        <v>-2.5509684693697736E-2</v>
      </c>
      <c r="K12" s="75">
        <v>-2.6921901462303999E-2</v>
      </c>
      <c r="L12" s="75">
        <v>-6.676815427892098E-2</v>
      </c>
      <c r="M12" s="75">
        <v>-0.1019078758981667</v>
      </c>
      <c r="N12" s="75">
        <v>-8.5016092184457728E-2</v>
      </c>
      <c r="O12" s="75">
        <v>-6.9255780679588694E-2</v>
      </c>
      <c r="P12" s="75">
        <v>-7.1790317605670645E-2</v>
      </c>
      <c r="Q12" s="76">
        <v>-5.6136657676030086E-2</v>
      </c>
    </row>
    <row r="14" spans="1:17">
      <c r="A14" s="666" t="s">
        <v>458</v>
      </c>
    </row>
    <row r="15" spans="1:17">
      <c r="Q15" s="77"/>
    </row>
  </sheetData>
  <mergeCells count="1">
    <mergeCell ref="A1:Q1"/>
  </mergeCells>
  <hyperlinks>
    <hyperlink ref="A14" location="'List of Tables'!A1" display="Back to contents"/>
  </hyperlinks>
  <pageMargins left="0.75" right="0.75" top="1" bottom="1" header="0.5" footer="0.5"/>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1"/>
  <sheetViews>
    <sheetView workbookViewId="0">
      <selection sqref="A1:E1"/>
    </sheetView>
  </sheetViews>
  <sheetFormatPr defaultRowHeight="12.75"/>
  <cols>
    <col min="1" max="1" width="36" customWidth="1"/>
  </cols>
  <sheetData>
    <row r="1" spans="1:17" ht="15.75" thickBot="1">
      <c r="A1" s="675" t="s">
        <v>357</v>
      </c>
      <c r="B1" s="686"/>
      <c r="C1" s="686"/>
      <c r="D1" s="686"/>
      <c r="E1" s="686"/>
      <c r="F1" s="686"/>
      <c r="G1" s="686"/>
      <c r="H1" s="686"/>
      <c r="I1" s="686"/>
      <c r="J1" s="686"/>
      <c r="K1" s="686"/>
      <c r="L1" s="702"/>
      <c r="M1" s="702"/>
      <c r="N1" s="702"/>
      <c r="O1" s="702"/>
      <c r="P1" s="702"/>
      <c r="Q1" s="702"/>
    </row>
    <row r="2" spans="1:17">
      <c r="A2" s="711"/>
      <c r="B2" s="680" t="s">
        <v>5</v>
      </c>
      <c r="C2" s="695"/>
      <c r="D2" s="695"/>
      <c r="E2" s="695"/>
      <c r="F2" s="695"/>
      <c r="G2" s="709"/>
      <c r="H2" s="709"/>
      <c r="I2" s="709"/>
      <c r="J2" s="709"/>
      <c r="K2" s="709"/>
      <c r="L2" s="709"/>
      <c r="M2" s="709"/>
      <c r="N2" s="709"/>
      <c r="O2" s="709"/>
      <c r="P2" s="709"/>
      <c r="Q2" s="710"/>
    </row>
    <row r="3" spans="1:17" ht="13.5" thickBot="1">
      <c r="A3" s="712"/>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66" t="s">
        <v>184</v>
      </c>
      <c r="Q3" s="22" t="s">
        <v>185</v>
      </c>
    </row>
    <row r="4" spans="1:17">
      <c r="A4" s="541" t="s">
        <v>23</v>
      </c>
      <c r="B4" s="393"/>
      <c r="C4" s="393"/>
      <c r="D4" s="393"/>
      <c r="E4" s="393"/>
      <c r="F4" s="393"/>
      <c r="G4" s="393"/>
      <c r="H4" s="393"/>
      <c r="I4" s="393"/>
      <c r="J4" s="393"/>
      <c r="K4" s="393"/>
      <c r="L4" s="393"/>
      <c r="M4" s="393"/>
      <c r="N4" s="393"/>
      <c r="O4" s="393"/>
      <c r="P4" s="393"/>
      <c r="Q4" s="147"/>
    </row>
    <row r="5" spans="1:17">
      <c r="A5" s="570" t="s">
        <v>24</v>
      </c>
      <c r="B5" s="395">
        <v>74943.765903702937</v>
      </c>
      <c r="C5" s="125">
        <v>76441.944642423827</v>
      </c>
      <c r="D5" s="125">
        <v>80183.408398810265</v>
      </c>
      <c r="E5" s="125">
        <v>84774.345317706611</v>
      </c>
      <c r="F5" s="125">
        <v>89229.998298558377</v>
      </c>
      <c r="G5" s="125">
        <v>95053.880711463396</v>
      </c>
      <c r="H5" s="125">
        <v>100433.88285909877</v>
      </c>
      <c r="I5" s="125">
        <v>106640.43627963966</v>
      </c>
      <c r="J5" s="125">
        <v>113100.20126358082</v>
      </c>
      <c r="K5" s="125">
        <v>117416.52058288392</v>
      </c>
      <c r="L5" s="125">
        <v>121787.6885976497</v>
      </c>
      <c r="M5" s="125">
        <v>120678.607030183</v>
      </c>
      <c r="N5" s="125">
        <v>122714.62443620052</v>
      </c>
      <c r="O5" s="125">
        <v>127928.16466372643</v>
      </c>
      <c r="P5" s="125">
        <v>129670.22910292092</v>
      </c>
      <c r="Q5" s="383">
        <v>134905.17261211606</v>
      </c>
    </row>
    <row r="6" spans="1:17">
      <c r="A6" s="570" t="s">
        <v>25</v>
      </c>
      <c r="B6" s="395">
        <v>75974.765903702937</v>
      </c>
      <c r="C6" s="125">
        <v>77777.944642423827</v>
      </c>
      <c r="D6" s="125">
        <v>82008.408398810265</v>
      </c>
      <c r="E6" s="125">
        <v>86334.345317706611</v>
      </c>
      <c r="F6" s="125">
        <v>90883.998298558377</v>
      </c>
      <c r="G6" s="125">
        <v>96647.880711463396</v>
      </c>
      <c r="H6" s="125">
        <v>102123.88285909877</v>
      </c>
      <c r="I6" s="125">
        <v>108846.43627963966</v>
      </c>
      <c r="J6" s="125">
        <v>115242.20126358082</v>
      </c>
      <c r="K6" s="125">
        <v>119838.52058288392</v>
      </c>
      <c r="L6" s="125">
        <v>124316.6885976497</v>
      </c>
      <c r="M6" s="125">
        <v>122675.607030183</v>
      </c>
      <c r="N6" s="125">
        <v>125013.62443620052</v>
      </c>
      <c r="O6" s="125">
        <v>130259.16466372643</v>
      </c>
      <c r="P6" s="125">
        <v>131516.22910292092</v>
      </c>
      <c r="Q6" s="383">
        <v>136752.17261211606</v>
      </c>
    </row>
    <row r="7" spans="1:17" ht="13.5" thickBot="1">
      <c r="A7" s="570" t="s">
        <v>26</v>
      </c>
      <c r="B7" s="395">
        <v>82728.765903702937</v>
      </c>
      <c r="C7" s="125">
        <v>87611.944642423827</v>
      </c>
      <c r="D7" s="125">
        <v>96747.408398810279</v>
      </c>
      <c r="E7" s="125">
        <v>98761.345317706611</v>
      </c>
      <c r="F7" s="125">
        <v>104453.99829855838</v>
      </c>
      <c r="G7" s="125">
        <v>109086.8807114634</v>
      </c>
      <c r="H7" s="125">
        <v>115840.88285909877</v>
      </c>
      <c r="I7" s="125">
        <v>126999.43627963966</v>
      </c>
      <c r="J7" s="125">
        <v>132721.20126358082</v>
      </c>
      <c r="K7" s="125">
        <v>141259.52058288391</v>
      </c>
      <c r="L7" s="125">
        <v>146185.68859764969</v>
      </c>
      <c r="M7" s="125">
        <v>139889.60703018302</v>
      </c>
      <c r="N7" s="125">
        <v>145166.62443620054</v>
      </c>
      <c r="O7" s="125">
        <v>150724.16466372643</v>
      </c>
      <c r="P7" s="125">
        <v>147251.22910292092</v>
      </c>
      <c r="Q7" s="383">
        <v>152765.17261211606</v>
      </c>
    </row>
    <row r="8" spans="1:17" ht="13.5" thickBot="1">
      <c r="A8" s="574" t="s">
        <v>27</v>
      </c>
      <c r="B8" s="571">
        <v>933474</v>
      </c>
      <c r="C8" s="572">
        <v>979291</v>
      </c>
      <c r="D8" s="572">
        <v>1034257</v>
      </c>
      <c r="E8" s="572">
        <v>1072891</v>
      </c>
      <c r="F8" s="572">
        <v>1135829</v>
      </c>
      <c r="G8" s="572">
        <v>1209281</v>
      </c>
      <c r="H8" s="572">
        <v>1269505</v>
      </c>
      <c r="I8" s="572">
        <v>1350055</v>
      </c>
      <c r="J8" s="572">
        <v>1424361</v>
      </c>
      <c r="K8" s="572">
        <v>1498594</v>
      </c>
      <c r="L8" s="572">
        <v>1502318</v>
      </c>
      <c r="M8" s="572">
        <v>1501670</v>
      </c>
      <c r="N8" s="572">
        <v>1576231</v>
      </c>
      <c r="O8" s="572">
        <v>1628485</v>
      </c>
      <c r="P8" s="572">
        <v>1663163</v>
      </c>
      <c r="Q8" s="481">
        <v>1732914</v>
      </c>
    </row>
    <row r="9" spans="1:17" ht="18" customHeight="1">
      <c r="A9" s="713" t="s">
        <v>283</v>
      </c>
      <c r="B9" s="714"/>
      <c r="C9" s="714"/>
      <c r="D9" s="714"/>
      <c r="E9" s="714"/>
      <c r="F9" s="714"/>
      <c r="G9" s="714"/>
      <c r="H9" s="714"/>
      <c r="I9" s="714"/>
      <c r="J9" s="714"/>
      <c r="K9" s="714"/>
      <c r="L9" s="714"/>
      <c r="M9" s="715"/>
      <c r="N9" s="715"/>
      <c r="O9" s="715"/>
      <c r="P9" s="715"/>
      <c r="Q9" s="715"/>
    </row>
    <row r="11" spans="1:17">
      <c r="A11" s="666" t="s">
        <v>458</v>
      </c>
    </row>
  </sheetData>
  <mergeCells count="4">
    <mergeCell ref="B2:Q2"/>
    <mergeCell ref="A1:Q1"/>
    <mergeCell ref="A2:A3"/>
    <mergeCell ref="A9:Q9"/>
  </mergeCells>
  <hyperlinks>
    <hyperlink ref="A9" r:id="rId1" display="http://www.scotland.gov.uk/snap"/>
    <hyperlink ref="A11" location="'List of Tables'!A1" display="Back to contents"/>
  </hyperlinks>
  <pageMargins left="0.75" right="0.75" top="1" bottom="1" header="0.5" footer="0.5"/>
  <pageSetup paperSize="9" orientation="landscape" horizontalDpi="300" verticalDpi="300"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20"/>
  <sheetViews>
    <sheetView workbookViewId="0">
      <selection sqref="A1:E1"/>
    </sheetView>
  </sheetViews>
  <sheetFormatPr defaultRowHeight="12.75"/>
  <cols>
    <col min="1" max="1" width="47.42578125" customWidth="1"/>
    <col min="2" max="12" width="10" customWidth="1"/>
    <col min="13" max="13" width="10" bestFit="1" customWidth="1"/>
  </cols>
  <sheetData>
    <row r="1" spans="1:17" ht="15.75" customHeight="1" thickBot="1">
      <c r="A1" s="701" t="s">
        <v>284</v>
      </c>
      <c r="B1" s="702"/>
      <c r="C1" s="702"/>
      <c r="D1" s="702"/>
      <c r="E1" s="702"/>
      <c r="F1" s="702"/>
      <c r="G1" s="702"/>
      <c r="H1" s="702"/>
      <c r="I1" s="702"/>
      <c r="J1" s="702"/>
      <c r="K1" s="702"/>
      <c r="L1" s="702"/>
      <c r="M1" s="702"/>
      <c r="N1" s="702"/>
      <c r="O1" s="702"/>
      <c r="P1" s="702"/>
      <c r="Q1" s="703"/>
    </row>
    <row r="2" spans="1:17">
      <c r="A2" s="711"/>
      <c r="B2" s="680" t="s">
        <v>5</v>
      </c>
      <c r="C2" s="695"/>
      <c r="D2" s="695"/>
      <c r="E2" s="695"/>
      <c r="F2" s="695"/>
      <c r="G2" s="709"/>
      <c r="H2" s="709"/>
      <c r="I2" s="709"/>
      <c r="J2" s="709"/>
      <c r="K2" s="709"/>
      <c r="L2" s="709"/>
      <c r="M2" s="709"/>
      <c r="N2" s="709"/>
      <c r="O2" s="709"/>
      <c r="P2" s="709"/>
      <c r="Q2" s="710"/>
    </row>
    <row r="3" spans="1:17" ht="13.5" thickBot="1">
      <c r="A3" s="712"/>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66" t="s">
        <v>184</v>
      </c>
      <c r="Q3" s="22" t="s">
        <v>185</v>
      </c>
    </row>
    <row r="4" spans="1:17">
      <c r="A4" s="259" t="s">
        <v>76</v>
      </c>
      <c r="B4" s="127">
        <v>6611.2261704000002</v>
      </c>
      <c r="C4" s="127">
        <v>6803.1226144000002</v>
      </c>
      <c r="D4" s="127">
        <v>7425.6878895999998</v>
      </c>
      <c r="E4" s="127">
        <v>7733.9952449000002</v>
      </c>
      <c r="F4" s="127">
        <v>7939.0995363000002</v>
      </c>
      <c r="G4" s="127">
        <v>8220.1217302000005</v>
      </c>
      <c r="H4" s="127">
        <v>8756.6035312000004</v>
      </c>
      <c r="I4" s="127">
        <v>9544.9917779999996</v>
      </c>
      <c r="J4" s="127">
        <v>10369.688461</v>
      </c>
      <c r="K4" s="127">
        <v>11165.861642</v>
      </c>
      <c r="L4" s="127">
        <v>10577.845488000001</v>
      </c>
      <c r="M4" s="127">
        <v>10300.393963</v>
      </c>
      <c r="N4" s="127">
        <v>10611.193614</v>
      </c>
      <c r="O4" s="127">
        <v>10780.491598000001</v>
      </c>
      <c r="P4" s="127">
        <v>10855.706333</v>
      </c>
      <c r="Q4" s="150">
        <v>11409.772219</v>
      </c>
    </row>
    <row r="5" spans="1:17">
      <c r="A5" s="259" t="s">
        <v>112</v>
      </c>
      <c r="B5" s="125">
        <v>2268.9836706000001</v>
      </c>
      <c r="C5" s="125">
        <v>2450.6444299</v>
      </c>
      <c r="D5" s="125">
        <v>2289.7139010999999</v>
      </c>
      <c r="E5" s="125">
        <v>2207.1680400999999</v>
      </c>
      <c r="F5" s="125">
        <v>2104.3385382000001</v>
      </c>
      <c r="G5" s="125">
        <v>2030.0587103</v>
      </c>
      <c r="H5" s="125">
        <v>2393.9301448000001</v>
      </c>
      <c r="I5" s="125">
        <v>2778.5454512000001</v>
      </c>
      <c r="J5" s="125">
        <v>2998.1113762999998</v>
      </c>
      <c r="K5" s="125">
        <v>3064.3778453999998</v>
      </c>
      <c r="L5" s="125">
        <v>2853.3046233999999</v>
      </c>
      <c r="M5" s="125">
        <v>2541.5237728000002</v>
      </c>
      <c r="N5" s="125">
        <v>2727.6546392</v>
      </c>
      <c r="O5" s="125">
        <v>2645.5306304000001</v>
      </c>
      <c r="P5" s="125">
        <v>2799.3656695999998</v>
      </c>
      <c r="Q5" s="89">
        <v>2817.2053332</v>
      </c>
    </row>
    <row r="6" spans="1:17">
      <c r="A6" s="259" t="s">
        <v>77</v>
      </c>
      <c r="B6" s="125">
        <v>4580.2531499999996</v>
      </c>
      <c r="C6" s="125">
        <v>4663.2376696000001</v>
      </c>
      <c r="D6" s="125">
        <v>5033.3226247000002</v>
      </c>
      <c r="E6" s="125">
        <v>5144.6669511</v>
      </c>
      <c r="F6" s="125">
        <v>5168.2747694999998</v>
      </c>
      <c r="G6" s="125">
        <v>6082.9893032999998</v>
      </c>
      <c r="H6" s="125">
        <v>6533.8496967999999</v>
      </c>
      <c r="I6" s="125">
        <v>6925.4583771999996</v>
      </c>
      <c r="J6" s="125">
        <v>7302.9599280000002</v>
      </c>
      <c r="K6" s="125">
        <v>7838.7458487000004</v>
      </c>
      <c r="L6" s="125">
        <v>7986.1195311000001</v>
      </c>
      <c r="M6" s="125">
        <v>7911.1944585000001</v>
      </c>
      <c r="N6" s="125">
        <v>7968.3351478000004</v>
      </c>
      <c r="O6" s="125">
        <v>8265.9457438999998</v>
      </c>
      <c r="P6" s="125">
        <v>8501.2569776</v>
      </c>
      <c r="Q6" s="89">
        <v>8730.3493815000002</v>
      </c>
    </row>
    <row r="7" spans="1:17">
      <c r="A7" s="259" t="s">
        <v>78</v>
      </c>
      <c r="B7" s="125">
        <v>4965.7072377000004</v>
      </c>
      <c r="C7" s="125">
        <v>5275.1140812000003</v>
      </c>
      <c r="D7" s="125">
        <v>5506.9931797999998</v>
      </c>
      <c r="E7" s="125">
        <v>5810.0284339</v>
      </c>
      <c r="F7" s="125">
        <v>6038.3244166000004</v>
      </c>
      <c r="G7" s="125">
        <v>6696.6841470999998</v>
      </c>
      <c r="H7" s="125">
        <v>6949.8699268999999</v>
      </c>
      <c r="I7" s="125">
        <v>7182.2781477999997</v>
      </c>
      <c r="J7" s="125">
        <v>7880.8952515999999</v>
      </c>
      <c r="K7" s="125">
        <v>8092.5927922999999</v>
      </c>
      <c r="L7" s="125">
        <v>7617.0524783000001</v>
      </c>
      <c r="M7" s="125">
        <v>7326.3287249000005</v>
      </c>
      <c r="N7" s="125">
        <v>8365.9176527</v>
      </c>
      <c r="O7" s="125">
        <v>9385.5461276000005</v>
      </c>
      <c r="P7" s="125">
        <v>9568.9957472000006</v>
      </c>
      <c r="Q7" s="89">
        <v>10059.511812000001</v>
      </c>
    </row>
    <row r="8" spans="1:17">
      <c r="A8" s="259" t="s">
        <v>79</v>
      </c>
      <c r="B8" s="125">
        <v>2466.0611707999997</v>
      </c>
      <c r="C8" s="125">
        <v>2585.8523544999998</v>
      </c>
      <c r="D8" s="125">
        <v>2717.7193996000001</v>
      </c>
      <c r="E8" s="125">
        <v>2877.0494184999998</v>
      </c>
      <c r="F8" s="125">
        <v>3007.3165359</v>
      </c>
      <c r="G8" s="125">
        <v>3056.9075494999997</v>
      </c>
      <c r="H8" s="125">
        <v>3231.4068631</v>
      </c>
      <c r="I8" s="125">
        <v>3451.6479848999998</v>
      </c>
      <c r="J8" s="125">
        <v>3543.5947679000001</v>
      </c>
      <c r="K8" s="125">
        <v>3595.6887157000001</v>
      </c>
      <c r="L8" s="125">
        <v>3627.8549094999998</v>
      </c>
      <c r="M8" s="125">
        <v>3716.3616235999998</v>
      </c>
      <c r="N8" s="125">
        <v>3764.2892413</v>
      </c>
      <c r="O8" s="125">
        <v>3846.9085157999998</v>
      </c>
      <c r="P8" s="125">
        <v>3874.7658890000002</v>
      </c>
      <c r="Q8" s="89">
        <v>3868.6721130000001</v>
      </c>
    </row>
    <row r="9" spans="1:17" ht="13.5" thickBot="1">
      <c r="A9" s="258" t="s">
        <v>80</v>
      </c>
      <c r="B9" s="125">
        <v>7758.040365977995</v>
      </c>
      <c r="C9" s="125">
        <v>8139.0259698500013</v>
      </c>
      <c r="D9" s="125">
        <v>8742.1306813729971</v>
      </c>
      <c r="E9" s="125">
        <v>8816.1389812859998</v>
      </c>
      <c r="F9" s="125">
        <v>8537.3445251980047</v>
      </c>
      <c r="G9" s="125">
        <v>9481.2868506250052</v>
      </c>
      <c r="H9" s="125">
        <v>9899.0186363370049</v>
      </c>
      <c r="I9" s="125">
        <v>10601.316586353001</v>
      </c>
      <c r="J9" s="125">
        <v>10812.664426574993</v>
      </c>
      <c r="K9" s="125">
        <v>11610.589087991</v>
      </c>
      <c r="L9" s="125">
        <v>12040.446168768001</v>
      </c>
      <c r="M9" s="125">
        <v>11520.378348834005</v>
      </c>
      <c r="N9" s="125">
        <v>12085.342981206995</v>
      </c>
      <c r="O9" s="125">
        <v>12354.770537975004</v>
      </c>
      <c r="P9" s="125">
        <v>12720.618129645984</v>
      </c>
      <c r="Q9" s="89">
        <v>13072.592855016002</v>
      </c>
    </row>
    <row r="10" spans="1:17" ht="13.5" thickBot="1">
      <c r="A10" s="10" t="s">
        <v>81</v>
      </c>
      <c r="B10" s="376">
        <v>28650.271765477995</v>
      </c>
      <c r="C10" s="376">
        <v>29916.997119450003</v>
      </c>
      <c r="D10" s="376">
        <v>31715.567676172996</v>
      </c>
      <c r="E10" s="376">
        <v>32589.047069786</v>
      </c>
      <c r="F10" s="376">
        <v>32794.698321698008</v>
      </c>
      <c r="G10" s="376">
        <v>35568.048291025007</v>
      </c>
      <c r="H10" s="376">
        <v>37764.678799137007</v>
      </c>
      <c r="I10" s="376">
        <v>40484.238325453</v>
      </c>
      <c r="J10" s="376">
        <v>42907.914211374991</v>
      </c>
      <c r="K10" s="376">
        <v>45367.855932090999</v>
      </c>
      <c r="L10" s="376">
        <v>44702.623199068003</v>
      </c>
      <c r="M10" s="376">
        <v>43316.180891634009</v>
      </c>
      <c r="N10" s="376">
        <v>45522.733276207</v>
      </c>
      <c r="O10" s="376">
        <v>47279.193153675005</v>
      </c>
      <c r="P10" s="376">
        <v>48320.708746045988</v>
      </c>
      <c r="Q10" s="377">
        <v>49958.103713716009</v>
      </c>
    </row>
    <row r="11" spans="1:17">
      <c r="A11" s="259" t="s">
        <v>35</v>
      </c>
      <c r="B11" s="393"/>
      <c r="C11" s="393"/>
      <c r="D11" s="393"/>
      <c r="E11" s="393"/>
      <c r="F11" s="393"/>
      <c r="G11" s="393"/>
      <c r="H11" s="393"/>
      <c r="I11" s="393"/>
      <c r="J11" s="393"/>
      <c r="K11" s="393"/>
      <c r="L11" s="393"/>
      <c r="M11" s="393"/>
      <c r="N11" s="393"/>
      <c r="O11" s="393"/>
      <c r="P11" s="393"/>
      <c r="Q11" s="147"/>
    </row>
    <row r="12" spans="1:17">
      <c r="A12" s="13" t="s">
        <v>36</v>
      </c>
      <c r="B12" s="125">
        <v>217.75593779416394</v>
      </c>
      <c r="C12" s="125">
        <v>221.17079981782871</v>
      </c>
      <c r="D12" s="125">
        <v>382.5488748179489</v>
      </c>
      <c r="E12" s="125">
        <v>464.37689883662608</v>
      </c>
      <c r="F12" s="125">
        <v>434.37451079080074</v>
      </c>
      <c r="G12" s="125">
        <v>363.81044598192312</v>
      </c>
      <c r="H12" s="125">
        <v>439.27148235614345</v>
      </c>
      <c r="I12" s="125">
        <v>793.07062460595739</v>
      </c>
      <c r="J12" s="125">
        <v>752.85565204925956</v>
      </c>
      <c r="K12" s="125">
        <v>629.84306889303605</v>
      </c>
      <c r="L12" s="125">
        <v>1047.7949428673617</v>
      </c>
      <c r="M12" s="125">
        <v>503.09827001816802</v>
      </c>
      <c r="N12" s="125">
        <v>704.54370979217151</v>
      </c>
      <c r="O12" s="125">
        <v>916.8032336657443</v>
      </c>
      <c r="P12" s="125">
        <v>517.60892340947328</v>
      </c>
      <c r="Q12" s="89">
        <v>395.76416865024703</v>
      </c>
    </row>
    <row r="13" spans="1:17" ht="13.5" thickBot="1">
      <c r="A13" s="31" t="s">
        <v>37</v>
      </c>
      <c r="B13" s="92">
        <v>1957.8582325100001</v>
      </c>
      <c r="C13" s="92">
        <v>2095.9728522699997</v>
      </c>
      <c r="D13" s="92">
        <v>3802.51874352</v>
      </c>
      <c r="E13" s="92">
        <v>4597.6072288900004</v>
      </c>
      <c r="F13" s="92">
        <v>4524.6198588699999</v>
      </c>
      <c r="G13" s="92">
        <v>3742.4448837299997</v>
      </c>
      <c r="H13" s="92">
        <v>4515.2379505299996</v>
      </c>
      <c r="I13" s="92">
        <v>8226.1311643999998</v>
      </c>
      <c r="J13" s="92">
        <v>8173.6920619999992</v>
      </c>
      <c r="K13" s="92">
        <v>6824.6589825400006</v>
      </c>
      <c r="L13" s="92">
        <v>11569.053260749999</v>
      </c>
      <c r="M13" s="92">
        <v>5682.0778652200006</v>
      </c>
      <c r="N13" s="92">
        <v>7458.6419085300004</v>
      </c>
      <c r="O13" s="92">
        <v>9667.8622481999992</v>
      </c>
      <c r="P13" s="92">
        <v>5234.7092174700001</v>
      </c>
      <c r="Q13" s="93">
        <v>3996.1614789599998</v>
      </c>
    </row>
    <row r="14" spans="1:17">
      <c r="A14" s="14" t="s">
        <v>38</v>
      </c>
      <c r="B14" s="699"/>
      <c r="C14" s="699"/>
      <c r="D14" s="699"/>
      <c r="E14" s="699"/>
      <c r="F14" s="699"/>
      <c r="G14" s="699"/>
      <c r="H14" s="699"/>
      <c r="I14" s="699"/>
      <c r="J14" s="699"/>
      <c r="K14" s="699"/>
      <c r="L14" s="699"/>
      <c r="M14" s="699"/>
      <c r="N14" s="699"/>
      <c r="O14" s="699"/>
      <c r="P14" s="699"/>
      <c r="Q14" s="704"/>
    </row>
    <row r="15" spans="1:17">
      <c r="A15" s="14" t="s">
        <v>39</v>
      </c>
      <c r="B15" s="700"/>
      <c r="C15" s="700"/>
      <c r="D15" s="700"/>
      <c r="E15" s="700"/>
      <c r="F15" s="700"/>
      <c r="G15" s="700"/>
      <c r="H15" s="700"/>
      <c r="I15" s="700"/>
      <c r="J15" s="700"/>
      <c r="K15" s="700"/>
      <c r="L15" s="700"/>
      <c r="M15" s="700"/>
      <c r="N15" s="700"/>
      <c r="O15" s="700"/>
      <c r="P15" s="700"/>
      <c r="Q15" s="705"/>
    </row>
    <row r="16" spans="1:17">
      <c r="A16" s="15" t="s">
        <v>36</v>
      </c>
      <c r="B16" s="175">
        <v>28868.027703194166</v>
      </c>
      <c r="C16" s="175">
        <v>30138.16791911783</v>
      </c>
      <c r="D16" s="175">
        <v>32098.116551017949</v>
      </c>
      <c r="E16" s="175">
        <v>33053.423968436626</v>
      </c>
      <c r="F16" s="175">
        <v>33229.072832590806</v>
      </c>
      <c r="G16" s="175">
        <v>35931.858737081922</v>
      </c>
      <c r="H16" s="175">
        <v>38203.950280956138</v>
      </c>
      <c r="I16" s="175">
        <v>41277.308949805956</v>
      </c>
      <c r="J16" s="175">
        <v>43660.769864249261</v>
      </c>
      <c r="K16" s="175">
        <v>45997.699000893037</v>
      </c>
      <c r="L16" s="175">
        <v>45750.418140867361</v>
      </c>
      <c r="M16" s="175">
        <v>43819.279162518164</v>
      </c>
      <c r="N16" s="175">
        <v>46227.276986792174</v>
      </c>
      <c r="O16" s="175">
        <v>48195.996387665735</v>
      </c>
      <c r="P16" s="175">
        <v>48838.31766940948</v>
      </c>
      <c r="Q16" s="176">
        <v>50353.867882650244</v>
      </c>
    </row>
    <row r="17" spans="1:17" ht="13.5" thickBot="1">
      <c r="A17" s="18" t="s">
        <v>37</v>
      </c>
      <c r="B17" s="94">
        <v>30608.12999791</v>
      </c>
      <c r="C17" s="94">
        <v>32012.969971570001</v>
      </c>
      <c r="D17" s="94">
        <v>35518.086419719999</v>
      </c>
      <c r="E17" s="94">
        <v>37186.654298490001</v>
      </c>
      <c r="F17" s="94">
        <v>37319.318180670001</v>
      </c>
      <c r="G17" s="94">
        <v>39310.49317483</v>
      </c>
      <c r="H17" s="94">
        <v>42279.916749129996</v>
      </c>
      <c r="I17" s="94">
        <v>48710.369489600002</v>
      </c>
      <c r="J17" s="94">
        <v>51081.606274200007</v>
      </c>
      <c r="K17" s="94">
        <v>52192.514914539999</v>
      </c>
      <c r="L17" s="94">
        <v>56271.67645875</v>
      </c>
      <c r="M17" s="94">
        <v>48998.258757719996</v>
      </c>
      <c r="N17" s="94">
        <v>52981.37518553</v>
      </c>
      <c r="O17" s="94">
        <v>56947.055402199992</v>
      </c>
      <c r="P17" s="94">
        <v>53555.417963470005</v>
      </c>
      <c r="Q17" s="95">
        <v>53954.265192959996</v>
      </c>
    </row>
    <row r="18" spans="1:17">
      <c r="A18" s="118" t="s">
        <v>337</v>
      </c>
    </row>
    <row r="20" spans="1:17">
      <c r="A20" s="666" t="s">
        <v>458</v>
      </c>
    </row>
  </sheetData>
  <mergeCells count="19">
    <mergeCell ref="M14:M15"/>
    <mergeCell ref="N14:N15"/>
    <mergeCell ref="O14:O15"/>
    <mergeCell ref="P14:P15"/>
    <mergeCell ref="Q14:Q15"/>
    <mergeCell ref="A1:Q1"/>
    <mergeCell ref="A2:A3"/>
    <mergeCell ref="B2:Q2"/>
    <mergeCell ref="B14:B15"/>
    <mergeCell ref="C14:C15"/>
    <mergeCell ref="D14:D15"/>
    <mergeCell ref="E14:E15"/>
    <mergeCell ref="F14:F15"/>
    <mergeCell ref="G14:G15"/>
    <mergeCell ref="H14:H15"/>
    <mergeCell ref="I14:I15"/>
    <mergeCell ref="J14:J15"/>
    <mergeCell ref="K14:K15"/>
    <mergeCell ref="L14:L15"/>
  </mergeCells>
  <phoneticPr fontId="0" type="noConversion"/>
  <hyperlinks>
    <hyperlink ref="A20" location="'List of Tables'!A1" display="Back to contents"/>
  </hyperlinks>
  <pageMargins left="0.75" right="0.75" top="1" bottom="1" header="0.5" footer="0.5"/>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sqref="A1:E1"/>
    </sheetView>
  </sheetViews>
  <sheetFormatPr defaultRowHeight="12.75"/>
  <cols>
    <col min="1" max="1" width="43.42578125" customWidth="1"/>
  </cols>
  <sheetData>
    <row r="1" spans="1:17" ht="15.75" thickBot="1">
      <c r="A1" s="716" t="s">
        <v>285</v>
      </c>
      <c r="B1" s="717"/>
      <c r="C1" s="717"/>
      <c r="D1" s="717"/>
      <c r="E1" s="717"/>
      <c r="F1" s="717"/>
      <c r="G1" s="717"/>
      <c r="H1" s="717"/>
      <c r="I1" s="717"/>
      <c r="J1" s="717"/>
      <c r="K1" s="717"/>
      <c r="L1" s="717"/>
      <c r="M1" s="717"/>
      <c r="N1" s="717"/>
      <c r="O1" s="717"/>
      <c r="P1" s="717"/>
      <c r="Q1" s="718"/>
    </row>
    <row r="2" spans="1:17">
      <c r="A2" s="719"/>
      <c r="B2" s="688" t="s">
        <v>5</v>
      </c>
      <c r="C2" s="689"/>
      <c r="D2" s="689"/>
      <c r="E2" s="689"/>
      <c r="F2" s="689"/>
      <c r="G2" s="721"/>
      <c r="H2" s="721"/>
      <c r="I2" s="721"/>
      <c r="J2" s="721"/>
      <c r="K2" s="721"/>
      <c r="L2" s="721"/>
      <c r="M2" s="721"/>
      <c r="N2" s="721"/>
      <c r="O2" s="721"/>
      <c r="P2" s="721"/>
      <c r="Q2" s="722"/>
    </row>
    <row r="3" spans="1:17" ht="13.5" thickBot="1">
      <c r="A3" s="720"/>
      <c r="B3" s="115" t="s">
        <v>83</v>
      </c>
      <c r="C3" s="115" t="s">
        <v>84</v>
      </c>
      <c r="D3" s="115" t="s">
        <v>85</v>
      </c>
      <c r="E3" s="115" t="s">
        <v>86</v>
      </c>
      <c r="F3" s="115" t="s">
        <v>87</v>
      </c>
      <c r="G3" s="115" t="s">
        <v>88</v>
      </c>
      <c r="H3" s="115" t="s">
        <v>82</v>
      </c>
      <c r="I3" s="115" t="s">
        <v>0</v>
      </c>
      <c r="J3" s="115" t="s">
        <v>1</v>
      </c>
      <c r="K3" s="115" t="s">
        <v>2</v>
      </c>
      <c r="L3" s="115" t="s">
        <v>3</v>
      </c>
      <c r="M3" s="115" t="s">
        <v>4</v>
      </c>
      <c r="N3" s="115" t="s">
        <v>115</v>
      </c>
      <c r="O3" s="115" t="s">
        <v>117</v>
      </c>
      <c r="P3" s="115" t="s">
        <v>184</v>
      </c>
      <c r="Q3" s="116" t="s">
        <v>185</v>
      </c>
    </row>
    <row r="4" spans="1:17">
      <c r="A4" s="126" t="s">
        <v>28</v>
      </c>
      <c r="B4" s="127">
        <v>32940.215114400002</v>
      </c>
      <c r="C4" s="127">
        <v>34120.698938600006</v>
      </c>
      <c r="D4" s="127">
        <v>36192.168118200003</v>
      </c>
      <c r="E4" s="127">
        <v>39095.160068699995</v>
      </c>
      <c r="F4" s="127">
        <v>41987.547866000001</v>
      </c>
      <c r="G4" s="127">
        <v>45550.564310999995</v>
      </c>
      <c r="H4" s="127">
        <v>48993.305669000001</v>
      </c>
      <c r="I4" s="127">
        <v>51619.269179999996</v>
      </c>
      <c r="J4" s="127">
        <v>54727.830163999999</v>
      </c>
      <c r="K4" s="127">
        <v>57854.179111999998</v>
      </c>
      <c r="L4" s="127">
        <v>61096.727813999998</v>
      </c>
      <c r="M4" s="127">
        <v>63533.250499000002</v>
      </c>
      <c r="N4" s="127">
        <v>65111.870121</v>
      </c>
      <c r="O4" s="127">
        <v>65767.799455999993</v>
      </c>
      <c r="P4" s="127">
        <v>67848.030127000005</v>
      </c>
      <c r="Q4" s="150">
        <v>66387.791384000011</v>
      </c>
    </row>
    <row r="5" spans="1:17">
      <c r="A5" s="117" t="s">
        <v>29</v>
      </c>
      <c r="B5" s="125">
        <v>339123</v>
      </c>
      <c r="C5" s="125">
        <v>351843</v>
      </c>
      <c r="D5" s="125">
        <v>374122</v>
      </c>
      <c r="E5" s="125">
        <v>398987</v>
      </c>
      <c r="F5" s="125">
        <v>430940</v>
      </c>
      <c r="G5" s="125">
        <v>467055</v>
      </c>
      <c r="H5" s="125">
        <v>509413</v>
      </c>
      <c r="I5" s="125">
        <v>541637</v>
      </c>
      <c r="J5" s="125">
        <v>568256</v>
      </c>
      <c r="K5" s="125">
        <v>602930</v>
      </c>
      <c r="L5" s="125">
        <v>653639</v>
      </c>
      <c r="M5" s="125">
        <v>686295</v>
      </c>
      <c r="N5" s="125">
        <v>706520</v>
      </c>
      <c r="O5" s="125">
        <v>706190</v>
      </c>
      <c r="P5" s="125">
        <v>720836</v>
      </c>
      <c r="Q5" s="89">
        <v>721489</v>
      </c>
    </row>
    <row r="6" spans="1:17" ht="13.5" thickBot="1">
      <c r="A6" s="119" t="s">
        <v>164</v>
      </c>
      <c r="B6" s="128">
        <v>9.7133533008377501E-2</v>
      </c>
      <c r="C6" s="128">
        <v>9.6977057774632447E-2</v>
      </c>
      <c r="D6" s="128">
        <v>9.6738946435120099E-2</v>
      </c>
      <c r="E6" s="128">
        <v>9.7986049842977332E-2</v>
      </c>
      <c r="F6" s="128">
        <v>9.7432468246159559E-2</v>
      </c>
      <c r="G6" s="128">
        <v>9.7527195535857647E-2</v>
      </c>
      <c r="H6" s="128">
        <v>9.6176001925745908E-2</v>
      </c>
      <c r="I6" s="128">
        <v>9.5302331967720075E-2</v>
      </c>
      <c r="J6" s="128">
        <v>9.6308407063013857E-2</v>
      </c>
      <c r="K6" s="128">
        <v>9.595505135256166E-2</v>
      </c>
      <c r="L6" s="128">
        <v>9.3471668327624269E-2</v>
      </c>
      <c r="M6" s="128">
        <v>9.2574258152835154E-2</v>
      </c>
      <c r="N6" s="128">
        <v>9.2158566100039627E-2</v>
      </c>
      <c r="O6" s="128">
        <v>9.3130459870573071E-2</v>
      </c>
      <c r="P6" s="128">
        <v>9.4124086653552277E-2</v>
      </c>
      <c r="Q6" s="151">
        <v>9.2014973733487285E-2</v>
      </c>
    </row>
    <row r="8" spans="1:17">
      <c r="A8" s="666" t="s">
        <v>458</v>
      </c>
    </row>
    <row r="12" spans="1:17">
      <c r="B12" s="69"/>
      <c r="C12" s="69"/>
      <c r="D12" s="69"/>
      <c r="E12" s="69"/>
      <c r="F12" s="69"/>
      <c r="G12" s="69"/>
      <c r="H12" s="69"/>
      <c r="I12" s="69"/>
      <c r="J12" s="69"/>
      <c r="K12" s="69"/>
      <c r="L12" s="69"/>
      <c r="M12" s="69"/>
      <c r="N12" s="69"/>
      <c r="O12" s="69"/>
      <c r="P12" s="69"/>
      <c r="Q12" s="69"/>
    </row>
    <row r="13" spans="1:17">
      <c r="B13" s="69"/>
      <c r="C13" s="69"/>
      <c r="D13" s="69"/>
      <c r="E13" s="69"/>
      <c r="F13" s="69"/>
      <c r="G13" s="69"/>
      <c r="H13" s="69"/>
      <c r="I13" s="69"/>
      <c r="J13" s="69"/>
      <c r="K13" s="69"/>
      <c r="L13" s="69"/>
      <c r="M13" s="69"/>
      <c r="N13" s="69"/>
      <c r="O13" s="69"/>
      <c r="P13" s="69"/>
      <c r="Q13" s="69"/>
    </row>
    <row r="14" spans="1:17">
      <c r="B14" s="69"/>
      <c r="C14" s="69"/>
      <c r="D14" s="69"/>
      <c r="E14" s="69"/>
      <c r="F14" s="69"/>
      <c r="G14" s="69"/>
      <c r="H14" s="69"/>
      <c r="I14" s="69"/>
      <c r="J14" s="69"/>
      <c r="K14" s="69"/>
      <c r="L14" s="69"/>
      <c r="M14" s="69"/>
      <c r="N14" s="69"/>
      <c r="O14" s="69"/>
      <c r="P14" s="69"/>
      <c r="Q14" s="69"/>
    </row>
  </sheetData>
  <mergeCells count="3">
    <mergeCell ref="A1:Q1"/>
    <mergeCell ref="A2:A3"/>
    <mergeCell ref="B2:Q2"/>
  </mergeCells>
  <hyperlinks>
    <hyperlink ref="A8" location="'List of Table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workbookViewId="0">
      <selection sqref="A1:E1"/>
    </sheetView>
  </sheetViews>
  <sheetFormatPr defaultRowHeight="12.75"/>
  <cols>
    <col min="1" max="1" width="26.85546875" customWidth="1"/>
  </cols>
  <sheetData>
    <row r="1" spans="1:23" ht="21" customHeight="1" thickBot="1">
      <c r="A1" s="723" t="s">
        <v>286</v>
      </c>
      <c r="B1" s="724"/>
      <c r="C1" s="724"/>
      <c r="D1" s="724"/>
      <c r="E1" s="724"/>
      <c r="F1" s="724"/>
      <c r="G1" s="724"/>
      <c r="H1" s="724"/>
      <c r="I1" s="724"/>
      <c r="J1" s="724"/>
      <c r="K1" s="724"/>
      <c r="L1" s="724"/>
      <c r="M1" s="725"/>
      <c r="N1" s="725"/>
      <c r="O1" s="725"/>
      <c r="P1" s="725"/>
      <c r="Q1" s="726"/>
    </row>
    <row r="2" spans="1:23">
      <c r="A2" s="719"/>
      <c r="B2" s="688" t="s">
        <v>5</v>
      </c>
      <c r="C2" s="689"/>
      <c r="D2" s="689"/>
      <c r="E2" s="689"/>
      <c r="F2" s="689"/>
      <c r="G2" s="721"/>
      <c r="H2" s="721"/>
      <c r="I2" s="721"/>
      <c r="J2" s="721"/>
      <c r="K2" s="721"/>
      <c r="L2" s="721"/>
      <c r="M2" s="721"/>
      <c r="N2" s="721"/>
      <c r="O2" s="721"/>
      <c r="P2" s="721"/>
      <c r="Q2" s="722"/>
    </row>
    <row r="3" spans="1:23" ht="13.5" thickBot="1">
      <c r="A3" s="720"/>
      <c r="B3" s="115" t="s">
        <v>83</v>
      </c>
      <c r="C3" s="115" t="s">
        <v>84</v>
      </c>
      <c r="D3" s="115" t="s">
        <v>85</v>
      </c>
      <c r="E3" s="115" t="s">
        <v>86</v>
      </c>
      <c r="F3" s="115" t="s">
        <v>87</v>
      </c>
      <c r="G3" s="115" t="s">
        <v>88</v>
      </c>
      <c r="H3" s="115" t="s">
        <v>82</v>
      </c>
      <c r="I3" s="115" t="s">
        <v>0</v>
      </c>
      <c r="J3" s="115" t="s">
        <v>1</v>
      </c>
      <c r="K3" s="115" t="s">
        <v>2</v>
      </c>
      <c r="L3" s="115" t="s">
        <v>3</v>
      </c>
      <c r="M3" s="115" t="s">
        <v>4</v>
      </c>
      <c r="N3" s="115" t="s">
        <v>115</v>
      </c>
      <c r="O3" s="115" t="s">
        <v>117</v>
      </c>
      <c r="P3" s="115" t="s">
        <v>184</v>
      </c>
      <c r="Q3" s="116" t="s">
        <v>185</v>
      </c>
      <c r="S3" s="113"/>
      <c r="T3" s="113"/>
      <c r="U3" s="113"/>
    </row>
    <row r="4" spans="1:23">
      <c r="A4" s="117" t="s">
        <v>147</v>
      </c>
      <c r="B4" s="122">
        <v>10698</v>
      </c>
      <c r="C4" s="122">
        <v>11371</v>
      </c>
      <c r="D4" s="122">
        <v>11689</v>
      </c>
      <c r="E4" s="122">
        <v>13012</v>
      </c>
      <c r="F4" s="122">
        <v>13650</v>
      </c>
      <c r="G4" s="122">
        <v>14648</v>
      </c>
      <c r="H4" s="122">
        <v>15421</v>
      </c>
      <c r="I4" s="122">
        <v>15948</v>
      </c>
      <c r="J4" s="122">
        <v>16193</v>
      </c>
      <c r="K4" s="122">
        <v>17336</v>
      </c>
      <c r="L4" s="122">
        <v>18653</v>
      </c>
      <c r="M4" s="122">
        <v>20005</v>
      </c>
      <c r="N4" s="122">
        <v>20617</v>
      </c>
      <c r="O4" s="122">
        <v>21100</v>
      </c>
      <c r="P4" s="122">
        <v>22285</v>
      </c>
      <c r="Q4" s="152">
        <v>22323</v>
      </c>
      <c r="R4" s="85"/>
      <c r="S4" s="85"/>
      <c r="T4" s="85"/>
      <c r="U4" s="85"/>
      <c r="W4" s="69"/>
    </row>
    <row r="5" spans="1:23">
      <c r="A5" s="117" t="s">
        <v>144</v>
      </c>
      <c r="B5" s="122">
        <v>4739</v>
      </c>
      <c r="C5" s="122">
        <v>5032</v>
      </c>
      <c r="D5" s="122">
        <v>5408</v>
      </c>
      <c r="E5" s="122">
        <v>5732</v>
      </c>
      <c r="F5" s="122">
        <v>6712</v>
      </c>
      <c r="G5" s="122">
        <v>7400</v>
      </c>
      <c r="H5" s="122">
        <v>7757</v>
      </c>
      <c r="I5" s="122">
        <v>8608</v>
      </c>
      <c r="J5" s="122">
        <v>9103</v>
      </c>
      <c r="K5" s="122">
        <v>9805</v>
      </c>
      <c r="L5" s="122">
        <v>10254</v>
      </c>
      <c r="M5" s="122">
        <v>10670</v>
      </c>
      <c r="N5" s="122">
        <v>10931</v>
      </c>
      <c r="O5" s="122">
        <v>11046</v>
      </c>
      <c r="P5" s="122">
        <v>11290</v>
      </c>
      <c r="Q5" s="153">
        <v>11465</v>
      </c>
      <c r="R5" s="85"/>
      <c r="S5" s="85"/>
      <c r="T5" s="85"/>
      <c r="U5" s="85"/>
      <c r="W5" s="69"/>
    </row>
    <row r="6" spans="1:23">
      <c r="A6" s="117" t="s">
        <v>146</v>
      </c>
      <c r="B6" s="122">
        <v>4103</v>
      </c>
      <c r="C6" s="122">
        <v>4412</v>
      </c>
      <c r="D6" s="122">
        <v>4689</v>
      </c>
      <c r="E6" s="122">
        <v>5169</v>
      </c>
      <c r="F6" s="122">
        <v>5369</v>
      </c>
      <c r="G6" s="122">
        <v>5693</v>
      </c>
      <c r="H6" s="122">
        <v>6140</v>
      </c>
      <c r="I6" s="122">
        <v>6567</v>
      </c>
      <c r="J6" s="122">
        <v>7134</v>
      </c>
      <c r="K6" s="122">
        <v>7373</v>
      </c>
      <c r="L6" s="122">
        <v>7584</v>
      </c>
      <c r="M6" s="122">
        <v>7727</v>
      </c>
      <c r="N6" s="122">
        <v>7652</v>
      </c>
      <c r="O6" s="122">
        <v>7489</v>
      </c>
      <c r="P6" s="122">
        <v>7674</v>
      </c>
      <c r="Q6" s="153">
        <v>7599</v>
      </c>
      <c r="R6" s="85"/>
      <c r="S6" s="85"/>
      <c r="T6" s="85"/>
      <c r="U6" s="85"/>
      <c r="W6" s="69"/>
    </row>
    <row r="7" spans="1:23">
      <c r="A7" s="117" t="s">
        <v>161</v>
      </c>
      <c r="B7" s="122">
        <v>3618</v>
      </c>
      <c r="C7" s="122">
        <v>3407</v>
      </c>
      <c r="D7" s="122">
        <v>3544</v>
      </c>
      <c r="E7" s="122">
        <v>3407</v>
      </c>
      <c r="F7" s="122">
        <v>3382</v>
      </c>
      <c r="G7" s="122">
        <v>3705</v>
      </c>
      <c r="H7" s="122">
        <v>4047</v>
      </c>
      <c r="I7" s="122">
        <v>4392</v>
      </c>
      <c r="J7" s="122">
        <v>4406</v>
      </c>
      <c r="K7" s="122">
        <v>4642</v>
      </c>
      <c r="L7" s="122">
        <v>5026</v>
      </c>
      <c r="M7" s="122">
        <v>4500</v>
      </c>
      <c r="N7" s="122">
        <v>5661</v>
      </c>
      <c r="O7" s="122">
        <v>5814</v>
      </c>
      <c r="P7" s="122">
        <v>5310</v>
      </c>
      <c r="Q7" s="153">
        <v>5526</v>
      </c>
      <c r="R7" s="85"/>
      <c r="S7" s="85"/>
      <c r="T7" s="85"/>
      <c r="U7" s="85"/>
      <c r="W7" s="69"/>
    </row>
    <row r="8" spans="1:23">
      <c r="A8" s="117" t="s">
        <v>134</v>
      </c>
      <c r="B8" s="122">
        <v>2157</v>
      </c>
      <c r="C8" s="122">
        <v>2174</v>
      </c>
      <c r="D8" s="122">
        <v>2221</v>
      </c>
      <c r="E8" s="122">
        <v>2178</v>
      </c>
      <c r="F8" s="122">
        <v>2308</v>
      </c>
      <c r="G8" s="122">
        <v>2439</v>
      </c>
      <c r="H8" s="122">
        <v>2523</v>
      </c>
      <c r="I8" s="122">
        <v>2613</v>
      </c>
      <c r="J8" s="122">
        <v>2716</v>
      </c>
      <c r="K8" s="122">
        <v>2838</v>
      </c>
      <c r="L8" s="122">
        <v>3095</v>
      </c>
      <c r="M8" s="122">
        <v>3164</v>
      </c>
      <c r="N8" s="122">
        <v>3292</v>
      </c>
      <c r="O8" s="122">
        <v>3234</v>
      </c>
      <c r="P8" s="122">
        <v>3028</v>
      </c>
      <c r="Q8" s="153">
        <v>3025</v>
      </c>
      <c r="R8" s="85"/>
      <c r="S8" s="85"/>
      <c r="T8" s="85"/>
      <c r="U8" s="85"/>
      <c r="W8" s="69"/>
    </row>
    <row r="9" spans="1:23">
      <c r="A9" s="117" t="s">
        <v>135</v>
      </c>
      <c r="B9" s="122">
        <v>1351</v>
      </c>
      <c r="C9" s="122">
        <v>1452</v>
      </c>
      <c r="D9" s="122">
        <v>1518</v>
      </c>
      <c r="E9" s="122">
        <v>1709</v>
      </c>
      <c r="F9" s="122">
        <v>1775</v>
      </c>
      <c r="G9" s="122">
        <v>1961</v>
      </c>
      <c r="H9" s="122">
        <v>2111</v>
      </c>
      <c r="I9" s="122">
        <v>2284</v>
      </c>
      <c r="J9" s="122">
        <v>2287</v>
      </c>
      <c r="K9" s="122">
        <v>2400</v>
      </c>
      <c r="L9" s="122">
        <v>2548</v>
      </c>
      <c r="M9" s="122">
        <v>2698</v>
      </c>
      <c r="N9" s="122">
        <v>2806</v>
      </c>
      <c r="O9" s="122">
        <v>2866</v>
      </c>
      <c r="P9" s="122">
        <v>2850</v>
      </c>
      <c r="Q9" s="153">
        <v>2557</v>
      </c>
      <c r="R9" s="85"/>
      <c r="S9" s="85"/>
      <c r="T9" s="85"/>
      <c r="U9" s="85"/>
      <c r="W9" s="69"/>
    </row>
    <row r="10" spans="1:23" ht="13.5" thickBot="1">
      <c r="A10" s="119" t="s">
        <v>162</v>
      </c>
      <c r="B10" s="124">
        <v>6274.2151144300005</v>
      </c>
      <c r="C10" s="124">
        <v>6272.6989385100023</v>
      </c>
      <c r="D10" s="124">
        <v>7123.1681180799933</v>
      </c>
      <c r="E10" s="124">
        <v>7888.1600682999997</v>
      </c>
      <c r="F10" s="124">
        <v>8791.5478661800007</v>
      </c>
      <c r="G10" s="124">
        <v>9704.5643113000042</v>
      </c>
      <c r="H10" s="124">
        <v>10994.305669100002</v>
      </c>
      <c r="I10" s="124">
        <v>11207.269179299998</v>
      </c>
      <c r="J10" s="124">
        <v>12888.830164200001</v>
      </c>
      <c r="K10" s="124">
        <v>13460.179111299993</v>
      </c>
      <c r="L10" s="124">
        <v>13936.727813200006</v>
      </c>
      <c r="M10" s="124">
        <v>14769.250498099995</v>
      </c>
      <c r="N10" s="124">
        <v>14152.870120399995</v>
      </c>
      <c r="O10" s="124">
        <v>14218.799455899993</v>
      </c>
      <c r="P10" s="124">
        <v>15411.030126699989</v>
      </c>
      <c r="Q10" s="154">
        <v>13892.791382799987</v>
      </c>
      <c r="R10" s="85"/>
      <c r="S10" s="85"/>
      <c r="T10" s="85"/>
      <c r="U10" s="85"/>
      <c r="W10" s="69"/>
    </row>
    <row r="11" spans="1:23" ht="13.5" thickBot="1">
      <c r="A11" s="120" t="s">
        <v>163</v>
      </c>
      <c r="B11" s="123">
        <v>32940.215114430001</v>
      </c>
      <c r="C11" s="123">
        <v>34120.698938510002</v>
      </c>
      <c r="D11" s="123">
        <v>36192.168118079993</v>
      </c>
      <c r="E11" s="123">
        <v>39095.1600683</v>
      </c>
      <c r="F11" s="123">
        <v>41987.547866180001</v>
      </c>
      <c r="G11" s="123">
        <v>45550.564311300004</v>
      </c>
      <c r="H11" s="123">
        <v>48993.305669100002</v>
      </c>
      <c r="I11" s="123">
        <v>51619.269179299998</v>
      </c>
      <c r="J11" s="123">
        <v>54727.830164200001</v>
      </c>
      <c r="K11" s="123">
        <v>57854.179111299993</v>
      </c>
      <c r="L11" s="123">
        <v>61096.727813200006</v>
      </c>
      <c r="M11" s="123">
        <v>63533.250498099995</v>
      </c>
      <c r="N11" s="123">
        <v>65111.870120399995</v>
      </c>
      <c r="O11" s="123">
        <v>65767.799455899993</v>
      </c>
      <c r="P11" s="123">
        <v>67848.030126699989</v>
      </c>
      <c r="Q11" s="155">
        <v>66387.791382799987</v>
      </c>
      <c r="R11" s="85"/>
      <c r="S11" s="85"/>
      <c r="T11" s="85"/>
      <c r="U11" s="85"/>
      <c r="W11" s="69"/>
    </row>
    <row r="12" spans="1:23">
      <c r="A12" s="121"/>
      <c r="B12" s="118"/>
      <c r="C12" s="118"/>
      <c r="D12" s="118"/>
      <c r="E12" s="118"/>
      <c r="F12" s="118"/>
      <c r="G12" s="118"/>
      <c r="H12" s="118"/>
      <c r="I12" s="118"/>
      <c r="J12" s="118"/>
      <c r="K12" s="118"/>
      <c r="L12" s="118"/>
      <c r="M12" s="118"/>
      <c r="N12" s="118"/>
      <c r="O12" s="118"/>
      <c r="P12" s="118"/>
      <c r="Q12" s="118"/>
    </row>
    <row r="13" spans="1:23">
      <c r="A13" s="666" t="s">
        <v>458</v>
      </c>
    </row>
    <row r="28" spans="2:17">
      <c r="B28" s="69"/>
      <c r="C28" s="69"/>
      <c r="D28" s="69"/>
      <c r="E28" s="69"/>
      <c r="F28" s="69"/>
      <c r="G28" s="69"/>
      <c r="H28" s="69"/>
      <c r="I28" s="69"/>
      <c r="J28" s="69"/>
      <c r="K28" s="69"/>
      <c r="L28" s="69"/>
      <c r="M28" s="69"/>
      <c r="N28" s="69"/>
      <c r="O28" s="69"/>
      <c r="P28" s="69"/>
      <c r="Q28" s="69"/>
    </row>
    <row r="29" spans="2:17">
      <c r="B29" s="69"/>
      <c r="C29" s="69"/>
      <c r="D29" s="69"/>
      <c r="E29" s="69"/>
      <c r="F29" s="69"/>
      <c r="G29" s="69"/>
      <c r="H29" s="69"/>
      <c r="I29" s="69"/>
      <c r="J29" s="69"/>
      <c r="K29" s="69"/>
      <c r="L29" s="69"/>
      <c r="M29" s="69"/>
      <c r="N29" s="69"/>
      <c r="O29" s="69"/>
      <c r="P29" s="69"/>
      <c r="Q29" s="69"/>
    </row>
    <row r="30" spans="2:17">
      <c r="B30" s="69"/>
      <c r="C30" s="69"/>
      <c r="D30" s="69"/>
      <c r="E30" s="69"/>
      <c r="F30" s="69"/>
      <c r="G30" s="69"/>
      <c r="H30" s="69"/>
      <c r="I30" s="69"/>
      <c r="J30" s="69"/>
      <c r="K30" s="69"/>
      <c r="L30" s="69"/>
      <c r="M30" s="69"/>
      <c r="N30" s="69"/>
      <c r="O30" s="69"/>
      <c r="P30" s="69"/>
      <c r="Q30" s="69"/>
    </row>
    <row r="31" spans="2:17">
      <c r="B31" s="69"/>
      <c r="C31" s="69"/>
      <c r="D31" s="69"/>
      <c r="E31" s="69"/>
      <c r="F31" s="69"/>
      <c r="G31" s="69"/>
      <c r="H31" s="69"/>
      <c r="I31" s="69"/>
      <c r="J31" s="69"/>
      <c r="K31" s="69"/>
      <c r="L31" s="69"/>
      <c r="M31" s="69"/>
      <c r="N31" s="69"/>
      <c r="O31" s="69"/>
      <c r="P31" s="69"/>
      <c r="Q31" s="69"/>
    </row>
    <row r="32" spans="2:17">
      <c r="B32" s="69"/>
      <c r="C32" s="69"/>
      <c r="D32" s="69"/>
      <c r="E32" s="69"/>
      <c r="F32" s="69"/>
      <c r="G32" s="69"/>
      <c r="H32" s="69"/>
      <c r="I32" s="69"/>
      <c r="J32" s="69"/>
      <c r="K32" s="69"/>
      <c r="L32" s="69"/>
      <c r="M32" s="69"/>
      <c r="N32" s="69"/>
      <c r="O32" s="69"/>
      <c r="P32" s="69"/>
      <c r="Q32" s="69"/>
    </row>
  </sheetData>
  <mergeCells count="3">
    <mergeCell ref="A1:Q1"/>
    <mergeCell ref="A2:A3"/>
    <mergeCell ref="B2:Q2"/>
  </mergeCells>
  <hyperlinks>
    <hyperlink ref="A13" location="'List of Tables'!A1" display="Back to contents"/>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sqref="A1:E1"/>
    </sheetView>
  </sheetViews>
  <sheetFormatPr defaultRowHeight="12.75"/>
  <cols>
    <col min="1" max="1" width="48.5703125" customWidth="1"/>
    <col min="2" max="2" width="9.5703125" bestFit="1" customWidth="1"/>
    <col min="3" max="6" width="9.85546875" bestFit="1" customWidth="1"/>
  </cols>
  <sheetData>
    <row r="1" spans="1:6" ht="15.75" thickBot="1">
      <c r="A1" s="727" t="s">
        <v>363</v>
      </c>
      <c r="B1" s="728"/>
      <c r="C1" s="728"/>
      <c r="D1" s="728"/>
      <c r="E1" s="728"/>
      <c r="F1" s="728"/>
    </row>
    <row r="2" spans="1:6">
      <c r="A2" s="729"/>
      <c r="B2" s="731" t="s">
        <v>5</v>
      </c>
      <c r="C2" s="732"/>
      <c r="D2" s="732"/>
      <c r="E2" s="732"/>
      <c r="F2" s="733"/>
    </row>
    <row r="3" spans="1:6" ht="13.5" thickBot="1">
      <c r="A3" s="730"/>
      <c r="B3" s="160">
        <v>2009</v>
      </c>
      <c r="C3" s="160">
        <v>2010</v>
      </c>
      <c r="D3" s="160">
        <v>2011</v>
      </c>
      <c r="E3" s="160">
        <v>2012</v>
      </c>
      <c r="F3" s="391">
        <v>2013</v>
      </c>
    </row>
    <row r="4" spans="1:6">
      <c r="A4" s="405" t="s">
        <v>205</v>
      </c>
      <c r="B4" s="401"/>
      <c r="C4" s="401"/>
      <c r="D4" s="401"/>
      <c r="E4" s="401"/>
      <c r="F4" s="402"/>
    </row>
    <row r="5" spans="1:6">
      <c r="A5" s="390" t="s">
        <v>6</v>
      </c>
      <c r="B5" s="125">
        <v>41565.103708302384</v>
      </c>
      <c r="C5" s="125">
        <v>43523.469145102797</v>
      </c>
      <c r="D5" s="125">
        <v>45923.46258769909</v>
      </c>
      <c r="E5" s="125">
        <v>46783.636711252126</v>
      </c>
      <c r="F5" s="383">
        <v>49744.063266764082</v>
      </c>
    </row>
    <row r="6" spans="1:6">
      <c r="A6" s="390" t="s">
        <v>7</v>
      </c>
      <c r="B6" s="125">
        <v>42126.003708302385</v>
      </c>
      <c r="C6" s="125">
        <v>44165.619145102799</v>
      </c>
      <c r="D6" s="125">
        <v>46771.952587699096</v>
      </c>
      <c r="E6" s="125">
        <v>47454.086711252123</v>
      </c>
      <c r="F6" s="383">
        <v>50180.003266764084</v>
      </c>
    </row>
    <row r="7" spans="1:6">
      <c r="A7" s="390" t="s">
        <v>8</v>
      </c>
      <c r="B7" s="125">
        <v>47962.933708302386</v>
      </c>
      <c r="C7" s="125">
        <v>50382.469145102797</v>
      </c>
      <c r="D7" s="125">
        <v>54929.282587699097</v>
      </c>
      <c r="E7" s="125">
        <v>53651.896711252128</v>
      </c>
      <c r="F7" s="383">
        <v>54141.093266764081</v>
      </c>
    </row>
    <row r="8" spans="1:6" ht="13.5" thickBot="1">
      <c r="A8" s="403" t="s">
        <v>41</v>
      </c>
      <c r="B8" s="236">
        <v>517957</v>
      </c>
      <c r="C8" s="236">
        <v>553432</v>
      </c>
      <c r="D8" s="236">
        <v>583937</v>
      </c>
      <c r="E8" s="236">
        <v>591848</v>
      </c>
      <c r="F8" s="237">
        <v>628214</v>
      </c>
    </row>
    <row r="9" spans="1:6">
      <c r="A9" s="405" t="s">
        <v>186</v>
      </c>
      <c r="B9" s="401"/>
      <c r="C9" s="401"/>
      <c r="D9" s="401"/>
      <c r="E9" s="401"/>
      <c r="F9" s="402"/>
    </row>
    <row r="10" spans="1:6">
      <c r="A10" s="390" t="s">
        <v>40</v>
      </c>
      <c r="B10" s="397">
        <v>62621.094579466953</v>
      </c>
      <c r="C10" s="397">
        <v>64628.68976283363</v>
      </c>
      <c r="D10" s="397">
        <v>65059.109141287365</v>
      </c>
      <c r="E10" s="397">
        <v>68202.6917806212</v>
      </c>
      <c r="F10" s="398">
        <v>66567.869991133382</v>
      </c>
    </row>
    <row r="11" spans="1:6" ht="13.5" thickBot="1">
      <c r="A11" s="403" t="s">
        <v>41</v>
      </c>
      <c r="B11" s="620">
        <v>678136</v>
      </c>
      <c r="C11" s="620">
        <v>703568</v>
      </c>
      <c r="D11" s="620">
        <v>706449</v>
      </c>
      <c r="E11" s="620">
        <v>729242</v>
      </c>
      <c r="F11" s="621">
        <v>726450</v>
      </c>
    </row>
    <row r="12" spans="1:6">
      <c r="A12" s="400" t="s">
        <v>22</v>
      </c>
      <c r="B12" s="688" t="s">
        <v>43</v>
      </c>
      <c r="C12" s="689"/>
      <c r="D12" s="689"/>
      <c r="E12" s="689"/>
      <c r="F12" s="690"/>
    </row>
    <row r="13" spans="1:6">
      <c r="A13" s="396" t="s">
        <v>6</v>
      </c>
      <c r="B13" s="395">
        <v>-21055.990871164569</v>
      </c>
      <c r="C13" s="125">
        <v>-21105.220617730833</v>
      </c>
      <c r="D13" s="125">
        <v>-19135.646553588274</v>
      </c>
      <c r="E13" s="125">
        <v>-21419.055069369075</v>
      </c>
      <c r="F13" s="383">
        <v>-16823.8067243693</v>
      </c>
    </row>
    <row r="14" spans="1:6">
      <c r="A14" s="396" t="s">
        <v>7</v>
      </c>
      <c r="B14" s="395">
        <v>-20495.090871164568</v>
      </c>
      <c r="C14" s="125">
        <v>-20463.070617730831</v>
      </c>
      <c r="D14" s="125">
        <v>-18287.156553588269</v>
      </c>
      <c r="E14" s="125">
        <v>-20748.605069369078</v>
      </c>
      <c r="F14" s="383">
        <v>-16387.866724369298</v>
      </c>
    </row>
    <row r="15" spans="1:6">
      <c r="A15" s="396" t="s">
        <v>8</v>
      </c>
      <c r="B15" s="395">
        <v>-14658.160871164568</v>
      </c>
      <c r="C15" s="125">
        <v>-14246.220617730833</v>
      </c>
      <c r="D15" s="125">
        <v>-10129.826553588267</v>
      </c>
      <c r="E15" s="125">
        <v>-14550.795069369073</v>
      </c>
      <c r="F15" s="383">
        <v>-12426.776724369302</v>
      </c>
    </row>
    <row r="16" spans="1:6" ht="13.5" thickBot="1">
      <c r="A16" s="403" t="s">
        <v>41</v>
      </c>
      <c r="B16" s="404">
        <v>-160179</v>
      </c>
      <c r="C16" s="236">
        <v>-150136</v>
      </c>
      <c r="D16" s="236">
        <v>-122512</v>
      </c>
      <c r="E16" s="236">
        <v>-137394</v>
      </c>
      <c r="F16" s="237">
        <v>-98236</v>
      </c>
    </row>
    <row r="17" spans="1:6">
      <c r="A17" s="245"/>
      <c r="B17" s="731" t="s">
        <v>10</v>
      </c>
      <c r="C17" s="732"/>
      <c r="D17" s="732"/>
      <c r="E17" s="732"/>
      <c r="F17" s="733"/>
    </row>
    <row r="18" spans="1:6">
      <c r="A18" s="234" t="s">
        <v>6</v>
      </c>
      <c r="B18" s="238">
        <v>-0.17407993162410942</v>
      </c>
      <c r="C18" s="239">
        <v>-0.17270253694636625</v>
      </c>
      <c r="D18" s="239">
        <v>-0.15112086759797097</v>
      </c>
      <c r="E18" s="239">
        <v>-0.16573763018693721</v>
      </c>
      <c r="F18" s="240">
        <v>-0.12593005573766741</v>
      </c>
    </row>
    <row r="19" spans="1:6">
      <c r="A19" s="234" t="s">
        <v>7</v>
      </c>
      <c r="B19" s="238">
        <v>-0.16651049901434967</v>
      </c>
      <c r="C19" s="239">
        <v>-0.16445564031797438</v>
      </c>
      <c r="D19" s="239">
        <v>-0.14181831288095734</v>
      </c>
      <c r="E19" s="239">
        <v>-0.15814248960937219</v>
      </c>
      <c r="F19" s="240">
        <v>-0.12099439713017769</v>
      </c>
    </row>
    <row r="20" spans="1:6">
      <c r="A20" s="234" t="s">
        <v>8</v>
      </c>
      <c r="B20" s="238">
        <v>-0.10361787788342705</v>
      </c>
      <c r="C20" s="239">
        <v>-9.903705997087589E-2</v>
      </c>
      <c r="D20" s="239">
        <v>-6.7833003003433992E-2</v>
      </c>
      <c r="E20" s="239">
        <v>-9.8236887815645921E-2</v>
      </c>
      <c r="F20" s="240">
        <v>-8.2086324711876255E-2</v>
      </c>
    </row>
    <row r="21" spans="1:6" ht="13.5" thickBot="1">
      <c r="A21" s="241" t="s">
        <v>41</v>
      </c>
      <c r="B21" s="242">
        <v>-0.10807249498024483</v>
      </c>
      <c r="C21" s="243">
        <v>-9.6341999467390499E-2</v>
      </c>
      <c r="D21" s="243">
        <v>-7.5733289154757105E-2</v>
      </c>
      <c r="E21" s="243">
        <v>-8.2998265055117121E-2</v>
      </c>
      <c r="F21" s="244">
        <v>-5.7337235350218466E-2</v>
      </c>
    </row>
    <row r="23" spans="1:6">
      <c r="A23" s="666" t="s">
        <v>458</v>
      </c>
    </row>
    <row r="26" spans="1:6">
      <c r="A26" s="625"/>
    </row>
    <row r="28" spans="1:6">
      <c r="A28" s="67"/>
    </row>
    <row r="29" spans="1:6">
      <c r="A29" s="113"/>
      <c r="B29" s="85"/>
      <c r="C29" s="85"/>
      <c r="D29" s="85"/>
      <c r="E29" s="85"/>
      <c r="F29" s="85"/>
    </row>
    <row r="30" spans="1:6">
      <c r="A30" s="113"/>
      <c r="B30" s="77"/>
      <c r="C30" s="77"/>
      <c r="D30" s="77"/>
      <c r="E30" s="77"/>
      <c r="F30" s="77"/>
    </row>
    <row r="31" spans="1:6">
      <c r="A31" s="113"/>
      <c r="B31" s="186"/>
      <c r="C31" s="186"/>
      <c r="D31" s="186"/>
      <c r="E31" s="186"/>
      <c r="F31" s="186"/>
    </row>
    <row r="32" spans="1:6">
      <c r="A32" s="113"/>
      <c r="B32" s="77"/>
      <c r="C32" s="77"/>
      <c r="D32" s="77"/>
      <c r="E32" s="77"/>
      <c r="F32" s="77"/>
    </row>
    <row r="33" spans="1:6">
      <c r="A33" s="113"/>
      <c r="B33" s="77"/>
      <c r="C33" s="77"/>
      <c r="D33" s="77"/>
      <c r="E33" s="77"/>
      <c r="F33" s="77"/>
    </row>
    <row r="34" spans="1:6">
      <c r="A34" s="113"/>
      <c r="B34" s="77"/>
      <c r="C34" s="77"/>
      <c r="D34" s="77"/>
      <c r="E34" s="77"/>
      <c r="F34" s="77"/>
    </row>
    <row r="36" spans="1:6">
      <c r="A36" s="67"/>
    </row>
    <row r="37" spans="1:6">
      <c r="A37" s="113"/>
    </row>
    <row r="38" spans="1:6">
      <c r="A38" s="113"/>
    </row>
    <row r="39" spans="1:6">
      <c r="A39" s="113"/>
    </row>
    <row r="40" spans="1:6">
      <c r="A40" s="113"/>
    </row>
    <row r="41" spans="1:6">
      <c r="A41" s="113"/>
    </row>
  </sheetData>
  <mergeCells count="5">
    <mergeCell ref="A1:F1"/>
    <mergeCell ref="A2:A3"/>
    <mergeCell ref="B2:F2"/>
    <mergeCell ref="B17:F17"/>
    <mergeCell ref="B12:F12"/>
  </mergeCells>
  <hyperlinks>
    <hyperlink ref="A23" location="'List of Tables'!A1" display="Back to 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workbookViewId="0">
      <selection sqref="A1:E1"/>
    </sheetView>
  </sheetViews>
  <sheetFormatPr defaultRowHeight="12.75"/>
  <cols>
    <col min="2" max="2" width="30.85546875" bestFit="1" customWidth="1"/>
  </cols>
  <sheetData>
    <row r="1" spans="3:4" s="113" customFormat="1"/>
    <row r="2" spans="3:4" s="113" customFormat="1">
      <c r="C2" s="187"/>
      <c r="D2" s="186"/>
    </row>
    <row r="3" spans="3:4" s="113" customFormat="1"/>
    <row r="4" spans="3:4" s="113" customFormat="1"/>
    <row r="5" spans="3:4" s="113" customFormat="1"/>
    <row r="6" spans="3:4" s="113" customFormat="1"/>
    <row r="7" spans="3:4" s="113" customFormat="1"/>
    <row r="8" spans="3:4" s="113" customFormat="1"/>
    <row r="9" spans="3:4" s="113" customFormat="1"/>
    <row r="10" spans="3:4" s="113" customFormat="1"/>
    <row r="11" spans="3:4" s="113" customFormat="1"/>
    <row r="12" spans="3:4" s="113" customFormat="1"/>
    <row r="13" spans="3:4" s="113" customFormat="1"/>
    <row r="14" spans="3:4" s="113" customFormat="1"/>
    <row r="15" spans="3:4" s="113" customFormat="1"/>
    <row r="16" spans="3:4" s="113" customFormat="1"/>
    <row r="17" spans="2:4" s="113" customFormat="1"/>
    <row r="18" spans="2:4" s="113" customFormat="1"/>
    <row r="19" spans="2:4" s="113" customFormat="1"/>
    <row r="20" spans="2:4" s="113" customFormat="1"/>
    <row r="21" spans="2:4" s="113" customFormat="1"/>
    <row r="22" spans="2:4" s="113" customFormat="1">
      <c r="B22" s="67" t="s">
        <v>205</v>
      </c>
      <c r="D22" s="186"/>
    </row>
    <row r="23" spans="2:4" s="113" customFormat="1">
      <c r="B23" s="113" t="s">
        <v>260</v>
      </c>
      <c r="C23" s="187">
        <v>5029.7559060000003</v>
      </c>
      <c r="D23" s="186">
        <v>0.10067948004637893</v>
      </c>
    </row>
    <row r="24" spans="2:4" s="113" customFormat="1">
      <c r="B24" s="113" t="s">
        <v>259</v>
      </c>
      <c r="C24" s="187">
        <v>6954</v>
      </c>
      <c r="D24" s="186">
        <v>0.13919663644260336</v>
      </c>
    </row>
    <row r="25" spans="2:4" s="113" customFormat="1">
      <c r="B25" s="113" t="s">
        <v>258</v>
      </c>
      <c r="C25" s="187">
        <v>4748.3</v>
      </c>
      <c r="D25" s="186">
        <v>9.5045641187865043E-2</v>
      </c>
    </row>
    <row r="26" spans="2:4" s="113" customFormat="1">
      <c r="B26" s="113" t="s">
        <v>257</v>
      </c>
      <c r="C26" s="187">
        <v>3868.6721130000001</v>
      </c>
      <c r="D26" s="186">
        <v>7.7438329828717165E-2</v>
      </c>
    </row>
    <row r="27" spans="2:4" s="113" customFormat="1">
      <c r="B27" s="113" t="s">
        <v>195</v>
      </c>
      <c r="C27" s="187">
        <v>29357.375694716007</v>
      </c>
      <c r="D27" s="186">
        <v>0.58763991249443548</v>
      </c>
    </row>
    <row r="28" spans="2:4" s="113" customFormat="1"/>
    <row r="29" spans="2:4" s="113" customFormat="1">
      <c r="B29" s="67" t="s">
        <v>186</v>
      </c>
    </row>
    <row r="30" spans="2:4" s="113" customFormat="1">
      <c r="B30" s="113" t="s">
        <v>259</v>
      </c>
      <c r="C30" s="187">
        <v>2521</v>
      </c>
      <c r="D30" s="186">
        <v>3.797384952097007E-2</v>
      </c>
    </row>
    <row r="31" spans="2:4" s="113" customFormat="1">
      <c r="B31" s="113" t="s">
        <v>257</v>
      </c>
      <c r="C31" s="187">
        <v>40813.085030427901</v>
      </c>
      <c r="D31" s="186">
        <v>0.61476792916780054</v>
      </c>
    </row>
    <row r="32" spans="2:4" s="113" customFormat="1">
      <c r="B32" s="113" t="s">
        <v>195</v>
      </c>
      <c r="C32" s="187">
        <v>23053.706352372086</v>
      </c>
      <c r="D32" s="186">
        <v>0.34725822131122941</v>
      </c>
    </row>
    <row r="33" spans="2:2" s="113" customFormat="1"/>
    <row r="34" spans="2:2">
      <c r="B34" s="666" t="s">
        <v>458</v>
      </c>
    </row>
  </sheetData>
  <hyperlinks>
    <hyperlink ref="B34" location="'List of Tables'!A1" display="Back to contents"/>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E1"/>
    </sheetView>
  </sheetViews>
  <sheetFormatPr defaultRowHeight="12.75"/>
  <cols>
    <col min="1" max="1" width="31.85546875" customWidth="1"/>
  </cols>
  <sheetData>
    <row r="1" spans="1:6" ht="15.75" customHeight="1" thickBot="1">
      <c r="A1" s="734" t="s">
        <v>338</v>
      </c>
      <c r="B1" s="735"/>
      <c r="C1" s="735"/>
      <c r="D1" s="735"/>
      <c r="E1" s="735"/>
      <c r="F1" s="736"/>
    </row>
    <row r="2" spans="1:6">
      <c r="A2" s="737"/>
      <c r="B2" s="688" t="s">
        <v>5</v>
      </c>
      <c r="C2" s="721"/>
      <c r="D2" s="721"/>
      <c r="E2" s="721"/>
      <c r="F2" s="722"/>
    </row>
    <row r="3" spans="1:6" ht="13.5" thickBot="1">
      <c r="A3" s="738"/>
      <c r="B3" s="115" t="s">
        <v>4</v>
      </c>
      <c r="C3" s="115" t="s">
        <v>115</v>
      </c>
      <c r="D3" s="115" t="s">
        <v>117</v>
      </c>
      <c r="E3" s="115" t="s">
        <v>184</v>
      </c>
      <c r="F3" s="116" t="s">
        <v>185</v>
      </c>
    </row>
    <row r="4" spans="1:6">
      <c r="A4" s="519" t="s">
        <v>125</v>
      </c>
      <c r="B4" s="88">
        <v>1894</v>
      </c>
      <c r="C4" s="88">
        <v>1901</v>
      </c>
      <c r="D4" s="88">
        <v>1914</v>
      </c>
      <c r="E4" s="88">
        <v>1929</v>
      </c>
      <c r="F4" s="89">
        <v>1941.2193479</v>
      </c>
    </row>
    <row r="5" spans="1:6" ht="13.5" thickBot="1">
      <c r="A5" s="527" t="s">
        <v>126</v>
      </c>
      <c r="B5" s="92">
        <v>1822.3616236</v>
      </c>
      <c r="C5" s="92">
        <v>1863.2892413</v>
      </c>
      <c r="D5" s="92">
        <v>1932.9085158</v>
      </c>
      <c r="E5" s="92">
        <v>1945.765889</v>
      </c>
      <c r="F5" s="93">
        <v>1927.4527651000001</v>
      </c>
    </row>
    <row r="6" spans="1:6" ht="13.5" thickBot="1">
      <c r="A6" s="120" t="s">
        <v>127</v>
      </c>
      <c r="B6" s="158">
        <v>3716.3616235999998</v>
      </c>
      <c r="C6" s="158">
        <v>3764.2892413</v>
      </c>
      <c r="D6" s="158">
        <v>3846.9085157999998</v>
      </c>
      <c r="E6" s="158">
        <v>3874.7658890000002</v>
      </c>
      <c r="F6" s="157">
        <v>3868.6721130000001</v>
      </c>
    </row>
    <row r="8" spans="1:6">
      <c r="A8" s="666" t="s">
        <v>458</v>
      </c>
    </row>
  </sheetData>
  <mergeCells count="3">
    <mergeCell ref="A1:F1"/>
    <mergeCell ref="A2:A3"/>
    <mergeCell ref="B2:F2"/>
  </mergeCells>
  <hyperlinks>
    <hyperlink ref="A8" location="'List of Table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29"/>
  <sheetViews>
    <sheetView workbookViewId="0">
      <selection sqref="A1:E1"/>
    </sheetView>
  </sheetViews>
  <sheetFormatPr defaultRowHeight="12.75"/>
  <cols>
    <col min="1" max="1" width="54.140625" customWidth="1"/>
    <col min="2" max="12" width="9.140625" customWidth="1"/>
  </cols>
  <sheetData>
    <row r="1" spans="1:17" ht="19.5" customHeight="1" thickBot="1">
      <c r="A1" s="675" t="s">
        <v>270</v>
      </c>
      <c r="B1" s="676"/>
      <c r="C1" s="676"/>
      <c r="D1" s="676"/>
      <c r="E1" s="676"/>
      <c r="F1" s="676"/>
      <c r="G1" s="676"/>
      <c r="H1" s="676"/>
      <c r="I1" s="676"/>
      <c r="J1" s="676"/>
      <c r="K1" s="676"/>
      <c r="L1" s="676"/>
      <c r="M1" s="676"/>
      <c r="N1" s="676"/>
      <c r="O1" s="676"/>
      <c r="P1" s="676"/>
      <c r="Q1" s="677"/>
    </row>
    <row r="2" spans="1:17">
      <c r="A2" s="678"/>
      <c r="B2" s="680" t="s">
        <v>5</v>
      </c>
      <c r="C2" s="681"/>
      <c r="D2" s="681"/>
      <c r="E2" s="681"/>
      <c r="F2" s="681"/>
      <c r="G2" s="681"/>
      <c r="H2" s="681"/>
      <c r="I2" s="681"/>
      <c r="J2" s="681"/>
      <c r="K2" s="681"/>
      <c r="L2" s="681"/>
      <c r="M2" s="681"/>
      <c r="N2" s="681"/>
      <c r="O2" s="681"/>
      <c r="P2" s="681"/>
      <c r="Q2" s="682"/>
    </row>
    <row r="3" spans="1:17" ht="13.5" thickBot="1">
      <c r="A3" s="679"/>
      <c r="B3" s="531" t="s">
        <v>83</v>
      </c>
      <c r="C3" s="532" t="s">
        <v>84</v>
      </c>
      <c r="D3" s="532" t="s">
        <v>85</v>
      </c>
      <c r="E3" s="532" t="s">
        <v>86</v>
      </c>
      <c r="F3" s="532" t="s">
        <v>87</v>
      </c>
      <c r="G3" s="532" t="s">
        <v>88</v>
      </c>
      <c r="H3" s="532" t="s">
        <v>82</v>
      </c>
      <c r="I3" s="532" t="s">
        <v>0</v>
      </c>
      <c r="J3" s="532" t="s">
        <v>1</v>
      </c>
      <c r="K3" s="532" t="s">
        <v>2</v>
      </c>
      <c r="L3" s="532" t="s">
        <v>3</v>
      </c>
      <c r="M3" s="532" t="s">
        <v>4</v>
      </c>
      <c r="N3" s="532" t="s">
        <v>115</v>
      </c>
      <c r="O3" s="532" t="s">
        <v>117</v>
      </c>
      <c r="P3" s="532" t="s">
        <v>184</v>
      </c>
      <c r="Q3" s="533" t="s">
        <v>185</v>
      </c>
    </row>
    <row r="4" spans="1:17">
      <c r="A4" s="234" t="s">
        <v>6</v>
      </c>
      <c r="B4" s="395">
        <v>28650.271765400001</v>
      </c>
      <c r="C4" s="125">
        <v>29916.997119300002</v>
      </c>
      <c r="D4" s="125">
        <v>31715.5676762</v>
      </c>
      <c r="E4" s="125">
        <v>32589.047069600001</v>
      </c>
      <c r="F4" s="125">
        <v>32794.698321800002</v>
      </c>
      <c r="G4" s="125">
        <v>35568.0482911</v>
      </c>
      <c r="H4" s="125">
        <v>37764.678798599998</v>
      </c>
      <c r="I4" s="125">
        <v>40484.2383252</v>
      </c>
      <c r="J4" s="125">
        <v>42907.914212200005</v>
      </c>
      <c r="K4" s="125">
        <v>45367.855931999999</v>
      </c>
      <c r="L4" s="125">
        <v>44702.623198000001</v>
      </c>
      <c r="M4" s="125">
        <v>43316.180892499993</v>
      </c>
      <c r="N4" s="125">
        <v>45522.733276999999</v>
      </c>
      <c r="O4" s="125">
        <v>47279.193153999993</v>
      </c>
      <c r="P4" s="125">
        <v>48320.708746000004</v>
      </c>
      <c r="Q4" s="383">
        <v>49958.103713999997</v>
      </c>
    </row>
    <row r="5" spans="1:17">
      <c r="A5" s="234" t="s">
        <v>7</v>
      </c>
      <c r="B5" s="163">
        <v>28868.027703194166</v>
      </c>
      <c r="C5" s="125">
        <v>30138.16791911783</v>
      </c>
      <c r="D5" s="125">
        <v>32098.116551017949</v>
      </c>
      <c r="E5" s="125">
        <v>33053.423968436626</v>
      </c>
      <c r="F5" s="125">
        <v>33229.072832590806</v>
      </c>
      <c r="G5" s="125">
        <v>35931.858737081922</v>
      </c>
      <c r="H5" s="125">
        <v>38203.950280956138</v>
      </c>
      <c r="I5" s="125">
        <v>41277.308949805956</v>
      </c>
      <c r="J5" s="125">
        <v>43660.769864249261</v>
      </c>
      <c r="K5" s="125">
        <v>45997.699000893037</v>
      </c>
      <c r="L5" s="125">
        <v>45750.418140867361</v>
      </c>
      <c r="M5" s="125">
        <v>43819.279162518164</v>
      </c>
      <c r="N5" s="125">
        <v>46227.276986792174</v>
      </c>
      <c r="O5" s="125">
        <v>48195.996387665735</v>
      </c>
      <c r="P5" s="125">
        <v>48838.31766940948</v>
      </c>
      <c r="Q5" s="89">
        <v>50353.867882650244</v>
      </c>
    </row>
    <row r="6" spans="1:17" ht="13.5" thickBot="1">
      <c r="A6" s="234" t="s">
        <v>8</v>
      </c>
      <c r="B6" s="164">
        <v>30608.12999791</v>
      </c>
      <c r="C6" s="92">
        <v>32012.969971570001</v>
      </c>
      <c r="D6" s="92">
        <v>35518.086419719999</v>
      </c>
      <c r="E6" s="92">
        <v>37186.654298490001</v>
      </c>
      <c r="F6" s="92">
        <v>37319.318180670001</v>
      </c>
      <c r="G6" s="92">
        <v>39310.49317483</v>
      </c>
      <c r="H6" s="92">
        <v>42279.916749129996</v>
      </c>
      <c r="I6" s="92">
        <v>48710.369489600002</v>
      </c>
      <c r="J6" s="92">
        <v>51081.606274200007</v>
      </c>
      <c r="K6" s="92">
        <v>52192.514914539999</v>
      </c>
      <c r="L6" s="92">
        <v>56271.67645875</v>
      </c>
      <c r="M6" s="92">
        <v>48998.258757719996</v>
      </c>
      <c r="N6" s="92">
        <v>52981.37518553</v>
      </c>
      <c r="O6" s="92">
        <v>56947.055402199992</v>
      </c>
      <c r="P6" s="92">
        <v>53555.417963470005</v>
      </c>
      <c r="Q6" s="93">
        <v>53954.265192959996</v>
      </c>
    </row>
    <row r="7" spans="1:17" ht="13.5" customHeight="1" thickBot="1">
      <c r="A7" s="438"/>
      <c r="B7" s="683" t="s">
        <v>9</v>
      </c>
      <c r="C7" s="684"/>
      <c r="D7" s="684"/>
      <c r="E7" s="684"/>
      <c r="F7" s="684"/>
      <c r="G7" s="684"/>
      <c r="H7" s="684"/>
      <c r="I7" s="684"/>
      <c r="J7" s="684"/>
      <c r="K7" s="684"/>
      <c r="L7" s="684"/>
      <c r="M7" s="684"/>
      <c r="N7" s="684"/>
      <c r="O7" s="684"/>
      <c r="P7" s="684"/>
      <c r="Q7" s="685"/>
    </row>
    <row r="8" spans="1:17">
      <c r="A8" s="234" t="s">
        <v>6</v>
      </c>
      <c r="B8" s="477">
        <v>8.3962007230921176E-2</v>
      </c>
      <c r="C8" s="250">
        <v>8.2175781310579496E-2</v>
      </c>
      <c r="D8" s="250">
        <v>8.1986479326753472E-2</v>
      </c>
      <c r="E8" s="250">
        <v>8.292631599273062E-2</v>
      </c>
      <c r="F8" s="250">
        <v>8.2138908132637106E-2</v>
      </c>
      <c r="G8" s="250">
        <v>8.2463057194269607E-2</v>
      </c>
      <c r="H8" s="250">
        <v>8.1980750800711155E-2</v>
      </c>
      <c r="I8" s="250">
        <v>8.2408482471458086E-2</v>
      </c>
      <c r="J8" s="250">
        <v>8.2042371585687876E-2</v>
      </c>
      <c r="K8" s="250">
        <v>8.1727539054351289E-2</v>
      </c>
      <c r="L8" s="250">
        <v>8.2648561219207356E-2</v>
      </c>
      <c r="M8" s="250">
        <v>8.2151515982878606E-2</v>
      </c>
      <c r="N8" s="250">
        <v>8.0698437755505337E-2</v>
      </c>
      <c r="O8" s="250">
        <v>8.1173007103198663E-2</v>
      </c>
      <c r="P8" s="250">
        <v>8.1180782290761033E-2</v>
      </c>
      <c r="Q8" s="251">
        <v>8.0650054121129314E-2</v>
      </c>
    </row>
    <row r="9" spans="1:17">
      <c r="A9" s="234" t="s">
        <v>7</v>
      </c>
      <c r="B9" s="238">
        <v>8.3982160072130579E-2</v>
      </c>
      <c r="C9" s="239">
        <v>8.2204344819724023E-2</v>
      </c>
      <c r="D9" s="239">
        <v>8.2030689331056797E-2</v>
      </c>
      <c r="E9" s="239">
        <v>8.2962506257773114E-2</v>
      </c>
      <c r="F9" s="239">
        <v>8.2177766208286443E-2</v>
      </c>
      <c r="G9" s="239">
        <v>8.2487250463308043E-2</v>
      </c>
      <c r="H9" s="239">
        <v>8.2011588372210301E-2</v>
      </c>
      <c r="I9" s="239">
        <v>8.2447930276185563E-2</v>
      </c>
      <c r="J9" s="239">
        <v>8.2081305051406622E-2</v>
      </c>
      <c r="K9" s="239">
        <v>8.1761332066968534E-2</v>
      </c>
      <c r="L9" s="239">
        <v>8.2681677800783657E-2</v>
      </c>
      <c r="M9" s="239">
        <v>8.2171984859556221E-2</v>
      </c>
      <c r="N9" s="239">
        <v>8.0744219777852372E-2</v>
      </c>
      <c r="O9" s="239">
        <v>8.1218986579242244E-2</v>
      </c>
      <c r="P9" s="239">
        <v>8.1202715610540641E-2</v>
      </c>
      <c r="Q9" s="240">
        <v>8.0668282390864071E-2</v>
      </c>
    </row>
    <row r="10" spans="1:17" ht="13.5" thickBot="1">
      <c r="A10" s="519" t="s">
        <v>8</v>
      </c>
      <c r="B10" s="425">
        <v>8.9044423104410311E-2</v>
      </c>
      <c r="C10" s="128">
        <v>8.7318022426209924E-2</v>
      </c>
      <c r="D10" s="128">
        <v>9.0770843457395278E-2</v>
      </c>
      <c r="E10" s="128">
        <v>9.3336715823756841E-2</v>
      </c>
      <c r="F10" s="128">
        <v>9.2293222262158414E-2</v>
      </c>
      <c r="G10" s="128">
        <v>9.0243438840027598E-2</v>
      </c>
      <c r="H10" s="128">
        <v>9.0761376856084333E-2</v>
      </c>
      <c r="I10" s="128">
        <v>9.7294839454999338E-2</v>
      </c>
      <c r="J10" s="128">
        <v>9.6032317344492898E-2</v>
      </c>
      <c r="K10" s="128">
        <v>9.277267419953035E-2</v>
      </c>
      <c r="L10" s="128">
        <v>0.10169604587977003</v>
      </c>
      <c r="M10" s="128">
        <v>9.1883852353006321E-2</v>
      </c>
      <c r="N10" s="128">
        <v>9.2541462118470877E-2</v>
      </c>
      <c r="O10" s="128">
        <v>9.5966106629187087E-2</v>
      </c>
      <c r="P10" s="128">
        <v>8.9045765329776094E-2</v>
      </c>
      <c r="Q10" s="151">
        <v>8.6436217986680483E-2</v>
      </c>
    </row>
    <row r="11" spans="1:17" ht="13.5" thickBot="1">
      <c r="A11" s="519"/>
      <c r="B11" s="683" t="s">
        <v>10</v>
      </c>
      <c r="C11" s="684"/>
      <c r="D11" s="684"/>
      <c r="E11" s="684"/>
      <c r="F11" s="684"/>
      <c r="G11" s="684"/>
      <c r="H11" s="684"/>
      <c r="I11" s="684"/>
      <c r="J11" s="684"/>
      <c r="K11" s="684"/>
      <c r="L11" s="684"/>
      <c r="M11" s="684"/>
      <c r="N11" s="684"/>
      <c r="O11" s="684"/>
      <c r="P11" s="684"/>
      <c r="Q11" s="685"/>
    </row>
    <row r="12" spans="1:17">
      <c r="A12" s="519" t="s">
        <v>6</v>
      </c>
      <c r="B12" s="536">
        <v>0.38229026016938394</v>
      </c>
      <c r="C12" s="534">
        <v>0.39136886508113028</v>
      </c>
      <c r="D12" s="534">
        <v>0.39553778405696438</v>
      </c>
      <c r="E12" s="534">
        <v>0.38442109989132767</v>
      </c>
      <c r="F12" s="534">
        <v>0.3675299669072149</v>
      </c>
      <c r="G12" s="534">
        <v>0.37418828168696255</v>
      </c>
      <c r="H12" s="534">
        <v>0.37601532195644594</v>
      </c>
      <c r="I12" s="534">
        <v>0.37963308982569738</v>
      </c>
      <c r="J12" s="534">
        <v>0.37937964506537708</v>
      </c>
      <c r="K12" s="534">
        <v>0.38638392371689284</v>
      </c>
      <c r="L12" s="534">
        <v>0.36705371218337324</v>
      </c>
      <c r="M12" s="534">
        <v>0.35893835666885149</v>
      </c>
      <c r="N12" s="534">
        <v>0.37096420647619976</v>
      </c>
      <c r="O12" s="534">
        <v>0.36957610764039855</v>
      </c>
      <c r="P12" s="534">
        <v>0.37264304289650974</v>
      </c>
      <c r="Q12" s="537">
        <v>0.37032014967759047</v>
      </c>
    </row>
    <row r="13" spans="1:17">
      <c r="A13" s="502" t="s">
        <v>7</v>
      </c>
      <c r="B13" s="504">
        <v>0.37996862984459906</v>
      </c>
      <c r="C13" s="239">
        <v>0.38748989906682396</v>
      </c>
      <c r="D13" s="239">
        <v>0.39140031098913036</v>
      </c>
      <c r="E13" s="239">
        <v>0.38285370493980664</v>
      </c>
      <c r="F13" s="239">
        <v>0.36562071931993656</v>
      </c>
      <c r="G13" s="239">
        <v>0.37178113449124028</v>
      </c>
      <c r="H13" s="239">
        <v>0.37409418063026911</v>
      </c>
      <c r="I13" s="239">
        <v>0.37922517595118649</v>
      </c>
      <c r="J13" s="239">
        <v>0.37886095011660514</v>
      </c>
      <c r="K13" s="239">
        <v>0.38383066460737592</v>
      </c>
      <c r="L13" s="239">
        <v>0.36801509641990504</v>
      </c>
      <c r="M13" s="239">
        <v>0.35719635079316875</v>
      </c>
      <c r="N13" s="239">
        <v>0.36977791176979924</v>
      </c>
      <c r="O13" s="239">
        <v>0.37000080963275961</v>
      </c>
      <c r="P13" s="239">
        <v>0.37134822069137929</v>
      </c>
      <c r="Q13" s="505">
        <v>0.36821256233693622</v>
      </c>
    </row>
    <row r="14" spans="1:17">
      <c r="A14" s="502" t="s">
        <v>8</v>
      </c>
      <c r="B14" s="504">
        <v>0.36998170664769919</v>
      </c>
      <c r="C14" s="239">
        <v>0.36539503948036495</v>
      </c>
      <c r="D14" s="239">
        <v>0.36712183827506817</v>
      </c>
      <c r="E14" s="239">
        <v>0.37653045509722238</v>
      </c>
      <c r="F14" s="239">
        <v>0.3572799393853846</v>
      </c>
      <c r="G14" s="239">
        <v>0.36035949436309306</v>
      </c>
      <c r="H14" s="239">
        <v>0.36498268750728108</v>
      </c>
      <c r="I14" s="239">
        <v>0.38354791892418161</v>
      </c>
      <c r="J14" s="239">
        <v>0.38487902300366672</v>
      </c>
      <c r="K14" s="239">
        <v>0.36947962657084116</v>
      </c>
      <c r="L14" s="239">
        <v>0.38493286859035741</v>
      </c>
      <c r="M14" s="239">
        <v>0.35026375295448486</v>
      </c>
      <c r="N14" s="239">
        <v>0.36496939562588543</v>
      </c>
      <c r="O14" s="239">
        <v>0.37782299559763277</v>
      </c>
      <c r="P14" s="239">
        <v>0.36370099108671999</v>
      </c>
      <c r="Q14" s="505">
        <v>0.35318433037060432</v>
      </c>
    </row>
    <row r="15" spans="1:17" ht="13.5" thickBot="1">
      <c r="A15" s="535" t="s">
        <v>41</v>
      </c>
      <c r="B15" s="538">
        <v>0.36823735851239564</v>
      </c>
      <c r="C15" s="539">
        <v>0.37437799387002429</v>
      </c>
      <c r="D15" s="539">
        <v>0.37833343163151906</v>
      </c>
      <c r="E15" s="539">
        <v>0.37134620385765188</v>
      </c>
      <c r="F15" s="539">
        <v>0.35600077123935031</v>
      </c>
      <c r="G15" s="539">
        <v>0.36021817922222371</v>
      </c>
      <c r="H15" s="539">
        <v>0.36694302109876681</v>
      </c>
      <c r="I15" s="539">
        <v>0.37083452156393631</v>
      </c>
      <c r="J15" s="539">
        <v>0.37344535549625413</v>
      </c>
      <c r="K15" s="539">
        <v>0.37540854961381798</v>
      </c>
      <c r="L15" s="539">
        <v>0.36831882464301835</v>
      </c>
      <c r="M15" s="539">
        <v>0.3551133071875579</v>
      </c>
      <c r="N15" s="539">
        <v>0.36321770096410999</v>
      </c>
      <c r="O15" s="539">
        <v>0.36439267171370937</v>
      </c>
      <c r="P15" s="539">
        <v>0.3616224026203505</v>
      </c>
      <c r="Q15" s="540">
        <v>0.36020771948098401</v>
      </c>
    </row>
    <row r="17" spans="1:16">
      <c r="A17" s="666" t="s">
        <v>458</v>
      </c>
    </row>
    <row r="23" spans="1:16">
      <c r="M23" s="85"/>
      <c r="N23" s="85"/>
      <c r="O23" s="85"/>
      <c r="P23" s="85"/>
    </row>
    <row r="24" spans="1:16">
      <c r="M24" s="85"/>
      <c r="N24" s="85"/>
      <c r="O24" s="85"/>
      <c r="P24" s="85"/>
    </row>
    <row r="25" spans="1:16">
      <c r="M25" s="85"/>
      <c r="N25" s="85"/>
      <c r="O25" s="85"/>
      <c r="P25" s="85"/>
    </row>
    <row r="27" spans="1:16">
      <c r="M27" s="77"/>
      <c r="N27" s="77"/>
      <c r="O27" s="77"/>
      <c r="P27" s="77"/>
    </row>
    <row r="28" spans="1:16">
      <c r="M28" s="77"/>
      <c r="N28" s="77"/>
      <c r="O28" s="77"/>
      <c r="P28" s="77"/>
    </row>
    <row r="29" spans="1:16">
      <c r="M29" s="77"/>
      <c r="N29" s="77"/>
      <c r="O29" s="77"/>
      <c r="P29" s="77"/>
    </row>
  </sheetData>
  <mergeCells count="5">
    <mergeCell ref="A1:Q1"/>
    <mergeCell ref="A2:A3"/>
    <mergeCell ref="B2:Q2"/>
    <mergeCell ref="B7:Q7"/>
    <mergeCell ref="B11:Q11"/>
  </mergeCells>
  <phoneticPr fontId="0" type="noConversion"/>
  <hyperlinks>
    <hyperlink ref="A17" location="'List of Tables'!A1" display="Back to contents"/>
  </hyperlinks>
  <pageMargins left="0.75" right="0.75" top="1" bottom="1" header="0.5" footer="0.5"/>
  <pageSetup paperSize="9" orientation="landscape"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E1"/>
    </sheetView>
  </sheetViews>
  <sheetFormatPr defaultRowHeight="12.75"/>
  <cols>
    <col min="1" max="1" width="31.85546875" customWidth="1"/>
  </cols>
  <sheetData>
    <row r="1" spans="1:6" ht="15.75" customHeight="1" thickBot="1">
      <c r="A1" s="734" t="s">
        <v>287</v>
      </c>
      <c r="B1" s="735"/>
      <c r="C1" s="735"/>
      <c r="D1" s="735"/>
      <c r="E1" s="735"/>
      <c r="F1" s="736"/>
    </row>
    <row r="2" spans="1:6" ht="12.75" customHeight="1">
      <c r="A2" s="739"/>
      <c r="B2" s="688" t="s">
        <v>5</v>
      </c>
      <c r="C2" s="689"/>
      <c r="D2" s="689"/>
      <c r="E2" s="689"/>
      <c r="F2" s="690"/>
    </row>
    <row r="3" spans="1:6" ht="13.5" customHeight="1" thickBot="1">
      <c r="A3" s="740"/>
      <c r="B3" s="115" t="s">
        <v>4</v>
      </c>
      <c r="C3" s="115" t="s">
        <v>115</v>
      </c>
      <c r="D3" s="115" t="s">
        <v>117</v>
      </c>
      <c r="E3" s="115" t="s">
        <v>184</v>
      </c>
      <c r="F3" s="116" t="s">
        <v>185</v>
      </c>
    </row>
    <row r="4" spans="1:6" ht="13.5" thickBot="1">
      <c r="A4" s="590" t="s">
        <v>40</v>
      </c>
      <c r="B4" s="572">
        <v>250.15</v>
      </c>
      <c r="C4" s="572">
        <v>333.98</v>
      </c>
      <c r="D4" s="572">
        <v>274.77999999999997</v>
      </c>
      <c r="E4" s="572">
        <v>283</v>
      </c>
      <c r="F4" s="573">
        <v>385.3</v>
      </c>
    </row>
    <row r="6" spans="1:6">
      <c r="A6" s="666" t="s">
        <v>458</v>
      </c>
    </row>
  </sheetData>
  <mergeCells count="3">
    <mergeCell ref="A1:F1"/>
    <mergeCell ref="A2:A3"/>
    <mergeCell ref="B2:F2"/>
  </mergeCells>
  <hyperlinks>
    <hyperlink ref="A6" location="'List of Table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E1"/>
    </sheetView>
  </sheetViews>
  <sheetFormatPr defaultRowHeight="12.75"/>
  <cols>
    <col min="1" max="1" width="31.85546875" customWidth="1"/>
    <col min="6" max="6" width="9.140625" customWidth="1"/>
  </cols>
  <sheetData>
    <row r="1" spans="1:6" ht="15.75" thickBot="1">
      <c r="A1" s="741" t="s">
        <v>330</v>
      </c>
      <c r="B1" s="742"/>
      <c r="C1" s="742"/>
      <c r="D1" s="742"/>
      <c r="E1" s="742"/>
      <c r="F1" s="743"/>
    </row>
    <row r="2" spans="1:6">
      <c r="A2" s="737"/>
      <c r="B2" s="688" t="s">
        <v>5</v>
      </c>
      <c r="C2" s="721"/>
      <c r="D2" s="721"/>
      <c r="E2" s="721"/>
      <c r="F2" s="722"/>
    </row>
    <row r="3" spans="1:6" ht="13.5" thickBot="1">
      <c r="A3" s="738"/>
      <c r="B3" s="115" t="s">
        <v>4</v>
      </c>
      <c r="C3" s="115" t="s">
        <v>115</v>
      </c>
      <c r="D3" s="115" t="s">
        <v>117</v>
      </c>
      <c r="E3" s="115" t="s">
        <v>184</v>
      </c>
      <c r="F3" s="116" t="s">
        <v>185</v>
      </c>
    </row>
    <row r="4" spans="1:6" ht="13.5" thickBot="1">
      <c r="A4" s="590" t="s">
        <v>40</v>
      </c>
      <c r="B4" s="571">
        <v>84.758868637999996</v>
      </c>
      <c r="C4" s="572">
        <v>97.186838379999998</v>
      </c>
      <c r="D4" s="572">
        <v>95.358190378000003</v>
      </c>
      <c r="E4" s="572">
        <v>98.995107407000006</v>
      </c>
      <c r="F4" s="573">
        <v>105</v>
      </c>
    </row>
    <row r="6" spans="1:6">
      <c r="A6" s="666" t="s">
        <v>458</v>
      </c>
    </row>
  </sheetData>
  <mergeCells count="3">
    <mergeCell ref="A1:F1"/>
    <mergeCell ref="A2:A3"/>
    <mergeCell ref="B2:F2"/>
  </mergeCells>
  <hyperlinks>
    <hyperlink ref="A6" location="'List of Table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E1"/>
    </sheetView>
  </sheetViews>
  <sheetFormatPr defaultRowHeight="12.75"/>
  <cols>
    <col min="1" max="1" width="37.85546875" customWidth="1"/>
  </cols>
  <sheetData>
    <row r="1" spans="1:6" ht="15.75" customHeight="1" thickBot="1">
      <c r="A1" s="741" t="s">
        <v>425</v>
      </c>
      <c r="B1" s="742"/>
      <c r="C1" s="742"/>
      <c r="D1" s="742"/>
      <c r="E1" s="742"/>
      <c r="F1" s="743"/>
    </row>
    <row r="2" spans="1:6" ht="12.75" customHeight="1">
      <c r="A2" s="737"/>
      <c r="B2" s="688" t="s">
        <v>5</v>
      </c>
      <c r="C2" s="721"/>
      <c r="D2" s="721"/>
      <c r="E2" s="721"/>
      <c r="F2" s="722"/>
    </row>
    <row r="3" spans="1:6" ht="13.5" customHeight="1" thickBot="1">
      <c r="A3" s="738"/>
      <c r="B3" s="115" t="s">
        <v>4</v>
      </c>
      <c r="C3" s="115" t="s">
        <v>115</v>
      </c>
      <c r="D3" s="115" t="s">
        <v>117</v>
      </c>
      <c r="E3" s="115" t="s">
        <v>184</v>
      </c>
      <c r="F3" s="116" t="s">
        <v>185</v>
      </c>
    </row>
    <row r="4" spans="1:6" ht="13.5" thickBot="1">
      <c r="A4" s="527" t="s">
        <v>339</v>
      </c>
      <c r="B4" s="407">
        <v>4330</v>
      </c>
      <c r="C4" s="407">
        <v>4427</v>
      </c>
      <c r="D4" s="407">
        <v>4267</v>
      </c>
      <c r="E4" s="407">
        <v>4273</v>
      </c>
      <c r="F4" s="503">
        <v>4258</v>
      </c>
    </row>
    <row r="5" spans="1:6">
      <c r="A5" s="118" t="s">
        <v>340</v>
      </c>
    </row>
    <row r="6" spans="1:6">
      <c r="A6" s="744" t="s">
        <v>341</v>
      </c>
      <c r="B6" s="745"/>
      <c r="C6" s="745"/>
      <c r="D6" s="745"/>
      <c r="E6" s="745"/>
      <c r="F6" s="745"/>
    </row>
    <row r="7" spans="1:6">
      <c r="A7" s="745"/>
      <c r="B7" s="745"/>
      <c r="C7" s="745"/>
      <c r="D7" s="745"/>
      <c r="E7" s="745"/>
      <c r="F7" s="745"/>
    </row>
    <row r="9" spans="1:6">
      <c r="A9" s="666" t="s">
        <v>458</v>
      </c>
    </row>
  </sheetData>
  <mergeCells count="4">
    <mergeCell ref="A1:F1"/>
    <mergeCell ref="A2:A3"/>
    <mergeCell ref="B2:F2"/>
    <mergeCell ref="A6:F7"/>
  </mergeCells>
  <hyperlinks>
    <hyperlink ref="A9" location="'List of Tables'!A1" display="Back to contents"/>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E1"/>
    </sheetView>
  </sheetViews>
  <sheetFormatPr defaultRowHeight="12.75"/>
  <cols>
    <col min="1" max="1" width="51" customWidth="1"/>
  </cols>
  <sheetData>
    <row r="1" spans="1:6" ht="34.5" customHeight="1" thickBot="1">
      <c r="A1" s="734" t="s">
        <v>426</v>
      </c>
      <c r="B1" s="735"/>
      <c r="C1" s="735"/>
      <c r="D1" s="735"/>
      <c r="E1" s="735"/>
      <c r="F1" s="736"/>
    </row>
    <row r="2" spans="1:6">
      <c r="A2" s="746"/>
      <c r="B2" s="688" t="s">
        <v>5</v>
      </c>
      <c r="C2" s="689"/>
      <c r="D2" s="689"/>
      <c r="E2" s="689"/>
      <c r="F2" s="690"/>
    </row>
    <row r="3" spans="1:6" ht="13.5" thickBot="1">
      <c r="A3" s="747"/>
      <c r="B3" s="408" t="s">
        <v>4</v>
      </c>
      <c r="C3" s="408" t="s">
        <v>115</v>
      </c>
      <c r="D3" s="408" t="s">
        <v>117</v>
      </c>
      <c r="E3" s="408" t="s">
        <v>184</v>
      </c>
      <c r="F3" s="409" t="s">
        <v>185</v>
      </c>
    </row>
    <row r="4" spans="1:6" ht="13.5" thickBot="1">
      <c r="A4" s="406" t="s">
        <v>242</v>
      </c>
      <c r="B4" s="410">
        <v>10124</v>
      </c>
      <c r="C4" s="410">
        <v>10392</v>
      </c>
      <c r="D4" s="410">
        <v>10584</v>
      </c>
      <c r="E4" s="410">
        <v>10714</v>
      </c>
      <c r="F4" s="412">
        <v>10911</v>
      </c>
    </row>
    <row r="5" spans="1:6" ht="27" customHeight="1">
      <c r="A5" s="748" t="s">
        <v>342</v>
      </c>
      <c r="B5" s="749"/>
      <c r="C5" s="749"/>
      <c r="D5" s="749"/>
      <c r="E5" s="749"/>
      <c r="F5" s="749"/>
    </row>
    <row r="6" spans="1:6">
      <c r="A6" s="411"/>
    </row>
    <row r="7" spans="1:6">
      <c r="A7" s="666" t="s">
        <v>458</v>
      </c>
    </row>
  </sheetData>
  <mergeCells count="4">
    <mergeCell ref="A1:F1"/>
    <mergeCell ref="A2:A3"/>
    <mergeCell ref="B2:F2"/>
    <mergeCell ref="A5:F5"/>
  </mergeCells>
  <hyperlinks>
    <hyperlink ref="A7" location="'List of Tables'!A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E1"/>
    </sheetView>
  </sheetViews>
  <sheetFormatPr defaultRowHeight="12.75"/>
  <cols>
    <col min="1" max="1" width="37.28515625" customWidth="1"/>
  </cols>
  <sheetData>
    <row r="1" spans="1:6" ht="21" customHeight="1" thickBot="1">
      <c r="A1" s="750" t="s">
        <v>245</v>
      </c>
      <c r="B1" s="724"/>
      <c r="C1" s="724"/>
      <c r="D1" s="724"/>
      <c r="E1" s="724"/>
      <c r="F1" s="751"/>
    </row>
    <row r="2" spans="1:6">
      <c r="A2" s="739"/>
      <c r="B2" s="688" t="s">
        <v>5</v>
      </c>
      <c r="C2" s="689"/>
      <c r="D2" s="689"/>
      <c r="E2" s="689"/>
      <c r="F2" s="690"/>
    </row>
    <row r="3" spans="1:6" ht="13.5" thickBot="1">
      <c r="A3" s="740"/>
      <c r="B3" s="142" t="s">
        <v>4</v>
      </c>
      <c r="C3" s="142" t="s">
        <v>115</v>
      </c>
      <c r="D3" s="142" t="s">
        <v>117</v>
      </c>
      <c r="E3" s="142" t="s">
        <v>184</v>
      </c>
      <c r="F3" s="146" t="s">
        <v>185</v>
      </c>
    </row>
    <row r="4" spans="1:6">
      <c r="A4" s="390" t="s">
        <v>246</v>
      </c>
      <c r="B4" s="137">
        <v>162</v>
      </c>
      <c r="C4" s="137">
        <v>183</v>
      </c>
      <c r="D4" s="137">
        <v>227</v>
      </c>
      <c r="E4" s="137">
        <v>234</v>
      </c>
      <c r="F4" s="415">
        <v>251</v>
      </c>
    </row>
    <row r="5" spans="1:6" ht="13.5" thickBot="1">
      <c r="A5" s="406" t="s">
        <v>247</v>
      </c>
      <c r="B5" s="142">
        <v>49</v>
      </c>
      <c r="C5" s="142">
        <v>55</v>
      </c>
      <c r="D5" s="142">
        <v>48</v>
      </c>
      <c r="E5" s="142">
        <v>44</v>
      </c>
      <c r="F5" s="146">
        <v>50</v>
      </c>
    </row>
    <row r="6" spans="1:6" ht="13.5" thickBot="1">
      <c r="A6" s="414" t="s">
        <v>127</v>
      </c>
      <c r="B6" s="140">
        <v>212</v>
      </c>
      <c r="C6" s="140">
        <v>238</v>
      </c>
      <c r="D6" s="140">
        <v>275</v>
      </c>
      <c r="E6" s="140">
        <v>278</v>
      </c>
      <c r="F6" s="141">
        <v>301</v>
      </c>
    </row>
    <row r="7" spans="1:6">
      <c r="A7" s="121"/>
    </row>
    <row r="8" spans="1:6">
      <c r="A8" s="666" t="s">
        <v>458</v>
      </c>
    </row>
  </sheetData>
  <mergeCells count="3">
    <mergeCell ref="A1:F1"/>
    <mergeCell ref="A2:A3"/>
    <mergeCell ref="B2:F2"/>
  </mergeCells>
  <hyperlinks>
    <hyperlink ref="A8" location="'List of Tables'!A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E1"/>
    </sheetView>
  </sheetViews>
  <sheetFormatPr defaultRowHeight="12.75"/>
  <cols>
    <col min="1" max="1" width="31.28515625" customWidth="1"/>
  </cols>
  <sheetData>
    <row r="1" spans="1:6" ht="23.25" customHeight="1" thickBot="1">
      <c r="A1" s="734" t="s">
        <v>343</v>
      </c>
      <c r="B1" s="735"/>
      <c r="C1" s="735"/>
      <c r="D1" s="735"/>
      <c r="E1" s="735"/>
      <c r="F1" s="736"/>
    </row>
    <row r="2" spans="1:6">
      <c r="A2" s="739"/>
      <c r="B2" s="689" t="s">
        <v>5</v>
      </c>
      <c r="C2" s="721"/>
      <c r="D2" s="721"/>
      <c r="E2" s="721"/>
      <c r="F2" s="722"/>
    </row>
    <row r="3" spans="1:6" ht="13.5" thickBot="1">
      <c r="A3" s="740"/>
      <c r="B3" s="138" t="s">
        <v>4</v>
      </c>
      <c r="C3" s="138" t="s">
        <v>115</v>
      </c>
      <c r="D3" s="138" t="s">
        <v>117</v>
      </c>
      <c r="E3" s="138" t="s">
        <v>184</v>
      </c>
      <c r="F3" s="139" t="s">
        <v>185</v>
      </c>
    </row>
    <row r="4" spans="1:6">
      <c r="A4" s="520" t="s">
        <v>243</v>
      </c>
      <c r="B4" s="591">
        <v>3663.1643624500002</v>
      </c>
      <c r="C4" s="591">
        <v>4182.95882635</v>
      </c>
      <c r="D4" s="591">
        <v>4692.7730638000003</v>
      </c>
      <c r="E4" s="591">
        <v>4784.4978736000003</v>
      </c>
      <c r="F4" s="592">
        <v>5029.7559060000003</v>
      </c>
    </row>
    <row r="5" spans="1:6" ht="13.5" thickBot="1">
      <c r="A5" s="521" t="s">
        <v>244</v>
      </c>
      <c r="B5" s="588">
        <v>3166.8243624500001</v>
      </c>
      <c r="C5" s="588">
        <v>3611.3638263499997</v>
      </c>
      <c r="D5" s="588">
        <v>4091.4230638000004</v>
      </c>
      <c r="E5" s="588">
        <v>4191.4628736000004</v>
      </c>
      <c r="F5" s="593">
        <v>4432.3459060000005</v>
      </c>
    </row>
    <row r="7" spans="1:6">
      <c r="A7" s="666" t="s">
        <v>458</v>
      </c>
    </row>
  </sheetData>
  <mergeCells count="3">
    <mergeCell ref="A1:F1"/>
    <mergeCell ref="A2:A3"/>
    <mergeCell ref="B2:F2"/>
  </mergeCells>
  <hyperlinks>
    <hyperlink ref="A7" location="'List of Tables'!A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sqref="A1:E1"/>
    </sheetView>
  </sheetViews>
  <sheetFormatPr defaultRowHeight="12.75"/>
  <cols>
    <col min="1" max="1" width="72" customWidth="1"/>
  </cols>
  <sheetData>
    <row r="1" spans="1:2" ht="25.5" customHeight="1">
      <c r="A1" s="752" t="s">
        <v>261</v>
      </c>
      <c r="B1" s="753"/>
    </row>
    <row r="2" spans="1:2" ht="13.5" thickBot="1">
      <c r="A2" s="510" t="s">
        <v>262</v>
      </c>
      <c r="B2" s="511">
        <v>481</v>
      </c>
    </row>
    <row r="3" spans="1:2" ht="13.5" thickBot="1">
      <c r="A3" s="510" t="s">
        <v>263</v>
      </c>
      <c r="B3" s="512">
        <v>182</v>
      </c>
    </row>
    <row r="4" spans="1:2" ht="13.5" thickBot="1">
      <c r="A4" s="510" t="s">
        <v>264</v>
      </c>
      <c r="B4" s="513">
        <v>1473</v>
      </c>
    </row>
    <row r="5" spans="1:2" ht="13.5" thickBot="1">
      <c r="A5" s="622" t="s">
        <v>344</v>
      </c>
      <c r="B5" s="512">
        <v>83</v>
      </c>
    </row>
    <row r="6" spans="1:2" ht="13.5" thickBot="1">
      <c r="A6" s="622" t="s">
        <v>345</v>
      </c>
      <c r="B6" s="512">
        <v>17</v>
      </c>
    </row>
    <row r="7" spans="1:2" ht="13.5" thickBot="1">
      <c r="A7" s="510" t="s">
        <v>265</v>
      </c>
      <c r="B7" s="512">
        <v>91</v>
      </c>
    </row>
    <row r="8" spans="1:2" ht="13.5" thickBot="1">
      <c r="A8" s="510" t="s">
        <v>266</v>
      </c>
      <c r="B8" s="512">
        <v>1</v>
      </c>
    </row>
    <row r="9" spans="1:2" ht="13.5" thickBot="1">
      <c r="A9" s="622" t="s">
        <v>346</v>
      </c>
      <c r="B9" s="514">
        <v>4</v>
      </c>
    </row>
    <row r="10" spans="1:2" ht="13.5" thickBot="1">
      <c r="A10" s="510" t="s">
        <v>267</v>
      </c>
      <c r="B10" s="512">
        <v>3</v>
      </c>
    </row>
    <row r="11" spans="1:2" ht="13.5" thickBot="1">
      <c r="A11" s="510" t="s">
        <v>268</v>
      </c>
      <c r="B11" s="512">
        <v>185</v>
      </c>
    </row>
    <row r="12" spans="1:2" ht="13.5" thickBot="1">
      <c r="A12" s="417" t="s">
        <v>269</v>
      </c>
      <c r="B12" s="515">
        <v>2521</v>
      </c>
    </row>
    <row r="13" spans="1:2" ht="26.25" customHeight="1">
      <c r="A13" s="754" t="s">
        <v>347</v>
      </c>
      <c r="B13" s="755"/>
    </row>
    <row r="14" spans="1:2" ht="22.5" customHeight="1">
      <c r="A14" s="756" t="s">
        <v>348</v>
      </c>
      <c r="B14" s="757"/>
    </row>
    <row r="15" spans="1:2" ht="35.25" customHeight="1">
      <c r="A15" s="756" t="s">
        <v>349</v>
      </c>
      <c r="B15" s="757"/>
    </row>
    <row r="17" spans="1:1">
      <c r="A17" s="666" t="s">
        <v>458</v>
      </c>
    </row>
  </sheetData>
  <mergeCells count="4">
    <mergeCell ref="A1:B1"/>
    <mergeCell ref="A13:B13"/>
    <mergeCell ref="A14:B14"/>
    <mergeCell ref="A15:B15"/>
  </mergeCells>
  <hyperlinks>
    <hyperlink ref="A17" location="'List of Tables'!A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sqref="A1:E1"/>
    </sheetView>
  </sheetViews>
  <sheetFormatPr defaultRowHeight="12.75"/>
  <cols>
    <col min="1" max="1" width="73.5703125" customWidth="1"/>
    <col min="2" max="2" width="12" customWidth="1"/>
    <col min="3" max="3" width="11.7109375" customWidth="1"/>
  </cols>
  <sheetData>
    <row r="1" spans="1:3" ht="15.75" customHeight="1" thickBot="1">
      <c r="A1" s="761" t="s">
        <v>288</v>
      </c>
      <c r="B1" s="762"/>
      <c r="C1" s="762"/>
    </row>
    <row r="2" spans="1:3">
      <c r="A2" s="763"/>
      <c r="B2" s="765" t="s">
        <v>248</v>
      </c>
      <c r="C2" s="767" t="s">
        <v>298</v>
      </c>
    </row>
    <row r="3" spans="1:3" ht="13.5" thickBot="1">
      <c r="A3" s="764"/>
      <c r="B3" s="766"/>
      <c r="C3" s="768"/>
    </row>
    <row r="4" spans="1:3">
      <c r="A4" s="594" t="s">
        <v>249</v>
      </c>
      <c r="B4" s="413">
        <v>4258</v>
      </c>
      <c r="C4" s="383">
        <v>10911</v>
      </c>
    </row>
    <row r="5" spans="1:3">
      <c r="A5" s="594" t="s">
        <v>250</v>
      </c>
      <c r="B5" s="415">
        <v>385</v>
      </c>
      <c r="C5" s="415">
        <v>385</v>
      </c>
    </row>
    <row r="6" spans="1:3">
      <c r="A6" s="594" t="s">
        <v>246</v>
      </c>
      <c r="B6" s="595"/>
      <c r="C6" s="415">
        <v>251</v>
      </c>
    </row>
    <row r="7" spans="1:3">
      <c r="A7" s="594" t="s">
        <v>128</v>
      </c>
      <c r="B7" s="415">
        <v>105</v>
      </c>
      <c r="C7" s="415">
        <v>105</v>
      </c>
    </row>
    <row r="8" spans="1:3">
      <c r="A8" s="594" t="s">
        <v>247</v>
      </c>
      <c r="B8" s="595"/>
      <c r="C8" s="415">
        <v>50</v>
      </c>
    </row>
    <row r="9" spans="1:3">
      <c r="A9" s="594" t="s">
        <v>251</v>
      </c>
      <c r="B9" s="413">
        <v>1927</v>
      </c>
      <c r="C9" s="413">
        <v>1927</v>
      </c>
    </row>
    <row r="10" spans="1:3" ht="13.5" thickBot="1">
      <c r="A10" s="416" t="s">
        <v>125</v>
      </c>
      <c r="B10" s="593">
        <v>1941</v>
      </c>
      <c r="C10" s="593">
        <v>1941</v>
      </c>
    </row>
    <row r="11" spans="1:3" ht="13.5" thickBot="1">
      <c r="A11" s="417" t="s">
        <v>289</v>
      </c>
      <c r="B11" s="596">
        <v>8617</v>
      </c>
      <c r="C11" s="596">
        <v>15571</v>
      </c>
    </row>
    <row r="12" spans="1:3" ht="13.5" thickBot="1">
      <c r="A12" s="417" t="s">
        <v>290</v>
      </c>
      <c r="B12" s="597">
        <v>0.17</v>
      </c>
      <c r="C12" s="597">
        <v>0.31</v>
      </c>
    </row>
    <row r="13" spans="1:3" ht="13.5" thickBot="1">
      <c r="A13" s="417" t="s">
        <v>291</v>
      </c>
      <c r="B13" s="597">
        <v>0.16</v>
      </c>
      <c r="C13" s="597">
        <v>0.28999999999999998</v>
      </c>
    </row>
    <row r="14" spans="1:3" ht="13.5" thickBot="1">
      <c r="A14" s="598" t="s">
        <v>292</v>
      </c>
      <c r="B14" s="599">
        <v>0</v>
      </c>
      <c r="C14" s="600">
        <v>5030</v>
      </c>
    </row>
    <row r="15" spans="1:3" ht="13.5" thickBot="1">
      <c r="A15" s="601" t="s">
        <v>293</v>
      </c>
      <c r="B15" s="602">
        <v>8617</v>
      </c>
      <c r="C15" s="602">
        <v>20600</v>
      </c>
    </row>
    <row r="16" spans="1:3" ht="13.5" thickBot="1">
      <c r="A16" s="603" t="s">
        <v>294</v>
      </c>
      <c r="B16" s="604">
        <v>0.17</v>
      </c>
      <c r="C16" s="604">
        <v>0.41</v>
      </c>
    </row>
    <row r="17" spans="1:3" ht="13.5" thickBot="1">
      <c r="A17" s="417" t="s">
        <v>291</v>
      </c>
      <c r="B17" s="597">
        <v>0.16</v>
      </c>
      <c r="C17" s="597">
        <v>0.38</v>
      </c>
    </row>
    <row r="18" spans="1:3" ht="13.5" thickBot="1">
      <c r="A18" s="605" t="s">
        <v>295</v>
      </c>
      <c r="B18" s="606">
        <v>40813</v>
      </c>
      <c r="C18" s="606">
        <v>43334</v>
      </c>
    </row>
    <row r="19" spans="1:3" ht="13.5" thickBot="1">
      <c r="A19" s="603" t="s">
        <v>296</v>
      </c>
      <c r="B19" s="604">
        <v>0.21</v>
      </c>
      <c r="C19" s="604">
        <v>0.36</v>
      </c>
    </row>
    <row r="20" spans="1:3" ht="13.5" thickBot="1">
      <c r="A20" s="417" t="s">
        <v>297</v>
      </c>
      <c r="B20" s="597">
        <v>0.21</v>
      </c>
      <c r="C20" s="597">
        <v>0.48</v>
      </c>
    </row>
    <row r="21" spans="1:3" ht="30" customHeight="1">
      <c r="A21" s="758" t="s">
        <v>299</v>
      </c>
      <c r="B21" s="755"/>
      <c r="C21" s="755"/>
    </row>
    <row r="22" spans="1:3" ht="45" customHeight="1">
      <c r="A22" s="759" t="s">
        <v>300</v>
      </c>
      <c r="B22" s="760"/>
      <c r="C22" s="760"/>
    </row>
    <row r="23" spans="1:3">
      <c r="A23" s="759" t="s">
        <v>301</v>
      </c>
      <c r="B23" s="760"/>
      <c r="C23" s="760"/>
    </row>
    <row r="24" spans="1:3" ht="27" customHeight="1">
      <c r="A24" s="760"/>
      <c r="B24" s="760"/>
      <c r="C24" s="760"/>
    </row>
    <row r="25" spans="1:3">
      <c r="A25" s="607"/>
    </row>
    <row r="26" spans="1:3">
      <c r="A26" s="666" t="s">
        <v>458</v>
      </c>
    </row>
  </sheetData>
  <mergeCells count="7">
    <mergeCell ref="A21:C21"/>
    <mergeCell ref="A22:C22"/>
    <mergeCell ref="A23:C24"/>
    <mergeCell ref="A1:C1"/>
    <mergeCell ref="A2:A3"/>
    <mergeCell ref="B2:B3"/>
    <mergeCell ref="C2:C3"/>
  </mergeCells>
  <hyperlinks>
    <hyperlink ref="A26" location="'List of Tables'!A1" display="Back to content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6"/>
  <sheetViews>
    <sheetView workbookViewId="0">
      <selection sqref="A1:E1"/>
    </sheetView>
  </sheetViews>
  <sheetFormatPr defaultRowHeight="12.75"/>
  <cols>
    <col min="1" max="5" width="9.140625" style="264"/>
    <col min="6" max="6" width="30" style="264" bestFit="1" customWidth="1"/>
    <col min="7" max="16384" width="9.140625" style="264"/>
  </cols>
  <sheetData>
    <row r="1" spans="4:10" s="671" customFormat="1"/>
    <row r="2" spans="4:10" s="671" customFormat="1"/>
    <row r="3" spans="4:10" s="671" customFormat="1">
      <c r="D3" s="671" t="s">
        <v>189</v>
      </c>
      <c r="E3" s="671" t="s">
        <v>190</v>
      </c>
      <c r="F3" s="671" t="s">
        <v>191</v>
      </c>
      <c r="G3" s="671" t="s">
        <v>192</v>
      </c>
      <c r="H3" s="671" t="s">
        <v>193</v>
      </c>
      <c r="I3" s="671" t="s">
        <v>459</v>
      </c>
    </row>
    <row r="4" spans="4:10" s="671" customFormat="1">
      <c r="D4" s="671">
        <v>2</v>
      </c>
      <c r="E4" s="671">
        <v>27</v>
      </c>
      <c r="F4" s="671" t="s">
        <v>59</v>
      </c>
      <c r="G4" s="672">
        <v>0</v>
      </c>
      <c r="H4" s="672">
        <v>49.552423806</v>
      </c>
      <c r="I4" s="672"/>
      <c r="J4" s="671">
        <v>27</v>
      </c>
    </row>
    <row r="5" spans="4:10" s="671" customFormat="1">
      <c r="D5" s="671">
        <v>7</v>
      </c>
      <c r="E5" s="671">
        <v>26</v>
      </c>
      <c r="F5" s="671" t="s">
        <v>57</v>
      </c>
      <c r="G5" s="672">
        <v>0</v>
      </c>
      <c r="H5" s="672">
        <v>105</v>
      </c>
      <c r="I5" s="672"/>
      <c r="J5" s="671">
        <v>26</v>
      </c>
    </row>
    <row r="6" spans="4:10" s="671" customFormat="1">
      <c r="D6" s="671">
        <v>21</v>
      </c>
      <c r="E6" s="671">
        <v>25</v>
      </c>
      <c r="F6" s="671" t="s">
        <v>58</v>
      </c>
      <c r="G6" s="672">
        <v>0</v>
      </c>
      <c r="H6" s="672">
        <v>119.56826872000001</v>
      </c>
      <c r="I6" s="672"/>
      <c r="J6" s="671">
        <v>25</v>
      </c>
    </row>
    <row r="7" spans="4:10" s="671" customFormat="1">
      <c r="D7" s="671">
        <v>18</v>
      </c>
      <c r="E7" s="671">
        <v>24</v>
      </c>
      <c r="F7" s="671" t="s">
        <v>217</v>
      </c>
      <c r="G7" s="672">
        <v>0</v>
      </c>
      <c r="H7" s="672">
        <v>163.103284</v>
      </c>
      <c r="I7" s="672"/>
      <c r="J7" s="671">
        <v>24</v>
      </c>
    </row>
    <row r="8" spans="4:10" s="671" customFormat="1">
      <c r="D8" s="671">
        <v>4</v>
      </c>
      <c r="E8" s="671">
        <v>23</v>
      </c>
      <c r="F8" s="671" t="s">
        <v>56</v>
      </c>
      <c r="G8" s="672">
        <v>0</v>
      </c>
      <c r="H8" s="672">
        <v>200.59046538000001</v>
      </c>
      <c r="I8" s="672"/>
      <c r="J8" s="671">
        <v>23</v>
      </c>
    </row>
    <row r="9" spans="4:10" s="671" customFormat="1">
      <c r="D9" s="671">
        <v>3</v>
      </c>
      <c r="E9" s="671">
        <v>22</v>
      </c>
      <c r="F9" s="671" t="s">
        <v>60</v>
      </c>
      <c r="G9" s="672">
        <v>0</v>
      </c>
      <c r="H9" s="672">
        <v>239.97039956</v>
      </c>
      <c r="I9" s="672"/>
      <c r="J9" s="671">
        <v>22</v>
      </c>
    </row>
    <row r="10" spans="4:10" s="671" customFormat="1">
      <c r="D10" s="671">
        <v>8</v>
      </c>
      <c r="E10" s="671">
        <v>21</v>
      </c>
      <c r="F10" s="671" t="s">
        <v>47</v>
      </c>
      <c r="G10" s="672">
        <v>0</v>
      </c>
      <c r="H10" s="672">
        <v>243.38854802</v>
      </c>
      <c r="I10" s="672"/>
      <c r="J10" s="671">
        <v>21</v>
      </c>
    </row>
    <row r="11" spans="4:10" s="671" customFormat="1">
      <c r="D11" s="671">
        <v>14</v>
      </c>
      <c r="E11" s="671">
        <v>20</v>
      </c>
      <c r="F11" s="671" t="s">
        <v>55</v>
      </c>
      <c r="G11" s="672">
        <v>0</v>
      </c>
      <c r="H11" s="672">
        <v>251.3878162</v>
      </c>
      <c r="I11" s="672"/>
      <c r="J11" s="671">
        <v>20</v>
      </c>
    </row>
    <row r="12" spans="4:10" s="671" customFormat="1">
      <c r="D12" s="671">
        <v>11</v>
      </c>
      <c r="E12" s="671">
        <v>19</v>
      </c>
      <c r="F12" s="671" t="s">
        <v>216</v>
      </c>
      <c r="G12" s="672">
        <v>0</v>
      </c>
      <c r="H12" s="672">
        <v>272.17167061999999</v>
      </c>
      <c r="I12" s="672"/>
      <c r="J12" s="671">
        <v>19</v>
      </c>
    </row>
    <row r="13" spans="4:10" s="671" customFormat="1">
      <c r="D13" s="671">
        <v>13</v>
      </c>
      <c r="E13" s="671">
        <v>18</v>
      </c>
      <c r="F13" s="671" t="s">
        <v>48</v>
      </c>
      <c r="G13" s="672">
        <v>0</v>
      </c>
      <c r="H13" s="672">
        <v>333.52962208000002</v>
      </c>
      <c r="I13" s="672"/>
      <c r="J13" s="671">
        <v>18</v>
      </c>
    </row>
    <row r="14" spans="4:10" s="671" customFormat="1">
      <c r="D14" s="671">
        <v>24</v>
      </c>
      <c r="E14" s="671">
        <v>16</v>
      </c>
      <c r="F14" s="671" t="s">
        <v>65</v>
      </c>
      <c r="G14" s="672">
        <v>0</v>
      </c>
      <c r="H14" s="672">
        <v>471.70508744</v>
      </c>
      <c r="I14" s="672"/>
      <c r="J14" s="671">
        <v>16</v>
      </c>
    </row>
    <row r="15" spans="4:10" s="671" customFormat="1">
      <c r="D15" s="671">
        <v>20</v>
      </c>
      <c r="E15" s="671">
        <v>15</v>
      </c>
      <c r="F15" s="671" t="s">
        <v>61</v>
      </c>
      <c r="G15" s="672">
        <v>0</v>
      </c>
      <c r="H15" s="672">
        <v>487.88270240999998</v>
      </c>
      <c r="I15" s="672"/>
      <c r="J15" s="671">
        <v>15</v>
      </c>
    </row>
    <row r="16" spans="4:10" s="671" customFormat="1">
      <c r="D16" s="671">
        <v>23</v>
      </c>
      <c r="E16" s="671">
        <v>14</v>
      </c>
      <c r="F16" s="671" t="s">
        <v>51</v>
      </c>
      <c r="G16" s="672">
        <v>0</v>
      </c>
      <c r="H16" s="672">
        <v>638.84522062999997</v>
      </c>
      <c r="I16" s="672"/>
      <c r="J16" s="671">
        <v>14</v>
      </c>
    </row>
    <row r="17" spans="4:17" s="671" customFormat="1">
      <c r="D17" s="671">
        <v>26</v>
      </c>
      <c r="E17" s="671">
        <v>13</v>
      </c>
      <c r="F17" s="671" t="s">
        <v>53</v>
      </c>
      <c r="G17" s="672">
        <v>0</v>
      </c>
      <c r="H17" s="672">
        <v>960.53678635000006</v>
      </c>
      <c r="I17" s="672"/>
      <c r="J17" s="671">
        <v>13</v>
      </c>
    </row>
    <row r="18" spans="4:17" s="671" customFormat="1">
      <c r="D18" s="671">
        <v>25</v>
      </c>
      <c r="E18" s="671">
        <v>12</v>
      </c>
      <c r="F18" s="671" t="s">
        <v>218</v>
      </c>
      <c r="G18" s="672">
        <v>0</v>
      </c>
      <c r="H18" s="672">
        <v>1108.5192125000001</v>
      </c>
      <c r="I18" s="672"/>
      <c r="J18" s="671">
        <v>12</v>
      </c>
    </row>
    <row r="19" spans="4:17" s="671" customFormat="1">
      <c r="D19" s="671">
        <v>27</v>
      </c>
      <c r="E19" s="671">
        <v>11</v>
      </c>
      <c r="F19" s="671" t="s">
        <v>52</v>
      </c>
      <c r="G19" s="672">
        <v>0</v>
      </c>
      <c r="H19" s="672">
        <v>1257.8453557</v>
      </c>
      <c r="I19" s="672"/>
      <c r="J19" s="671">
        <v>11</v>
      </c>
    </row>
    <row r="20" spans="4:17" s="671" customFormat="1">
      <c r="D20" s="671">
        <v>22</v>
      </c>
      <c r="E20" s="671">
        <v>10</v>
      </c>
      <c r="F20" s="671" t="s">
        <v>70</v>
      </c>
      <c r="G20" s="672">
        <v>0</v>
      </c>
      <c r="H20" s="672">
        <v>1927.4527651000001</v>
      </c>
      <c r="I20" s="672"/>
      <c r="J20" s="671">
        <v>10</v>
      </c>
    </row>
    <row r="21" spans="4:17" s="671" customFormat="1">
      <c r="D21" s="671">
        <v>15</v>
      </c>
      <c r="E21" s="671">
        <v>9</v>
      </c>
      <c r="F21" s="671" t="s">
        <v>63</v>
      </c>
      <c r="G21" s="672">
        <v>0</v>
      </c>
      <c r="H21" s="672">
        <v>1941.2193479</v>
      </c>
      <c r="I21" s="672"/>
      <c r="J21" s="671">
        <v>9</v>
      </c>
    </row>
    <row r="22" spans="4:17" s="671" customFormat="1">
      <c r="D22" s="671">
        <v>10</v>
      </c>
      <c r="E22" s="671">
        <v>8</v>
      </c>
      <c r="F22" s="671" t="s">
        <v>50</v>
      </c>
      <c r="G22" s="672">
        <v>0</v>
      </c>
      <c r="H22" s="672">
        <v>2196.7797667</v>
      </c>
      <c r="I22" s="672"/>
      <c r="J22" s="671">
        <v>8</v>
      </c>
    </row>
    <row r="23" spans="4:17" s="671" customFormat="1">
      <c r="D23" s="671">
        <v>9</v>
      </c>
      <c r="E23" s="671">
        <v>7</v>
      </c>
      <c r="F23" s="671" t="s">
        <v>46</v>
      </c>
      <c r="G23" s="672">
        <v>0</v>
      </c>
      <c r="H23" s="672">
        <v>2817.2053332</v>
      </c>
      <c r="I23" s="672"/>
      <c r="J23" s="671">
        <v>7</v>
      </c>
    </row>
    <row r="24" spans="4:17" s="671" customFormat="1">
      <c r="D24" s="671">
        <v>12</v>
      </c>
      <c r="E24" s="671">
        <v>6</v>
      </c>
      <c r="F24" s="671" t="s">
        <v>34</v>
      </c>
      <c r="G24" s="672">
        <v>0</v>
      </c>
      <c r="H24" s="672">
        <v>3972.2162248999998</v>
      </c>
      <c r="I24" s="672"/>
      <c r="J24" s="671">
        <v>6</v>
      </c>
    </row>
    <row r="25" spans="4:17" s="671" customFormat="1">
      <c r="D25" s="671">
        <v>16</v>
      </c>
      <c r="E25" s="671">
        <v>5</v>
      </c>
      <c r="F25" s="671" t="s">
        <v>219</v>
      </c>
      <c r="G25" s="672">
        <v>395.76416865024703</v>
      </c>
      <c r="H25" s="672"/>
      <c r="I25" s="672">
        <v>3600.3973103097528</v>
      </c>
      <c r="J25" s="671">
        <v>5</v>
      </c>
    </row>
    <row r="26" spans="4:17" s="671" customFormat="1">
      <c r="D26" s="671">
        <v>6</v>
      </c>
      <c r="E26" s="671">
        <v>4</v>
      </c>
      <c r="F26" s="671" t="s">
        <v>194</v>
      </c>
      <c r="G26" s="672">
        <v>0</v>
      </c>
      <c r="H26" s="672">
        <v>8730.3493815000002</v>
      </c>
      <c r="I26" s="672"/>
      <c r="J26" s="671">
        <v>4</v>
      </c>
    </row>
    <row r="27" spans="4:17" s="671" customFormat="1">
      <c r="D27" s="671">
        <v>19</v>
      </c>
      <c r="E27" s="671">
        <v>3</v>
      </c>
      <c r="F27" s="671" t="s">
        <v>49</v>
      </c>
      <c r="G27" s="672">
        <v>0</v>
      </c>
      <c r="H27" s="672">
        <v>10059.511812000001</v>
      </c>
      <c r="I27" s="672"/>
      <c r="J27" s="671">
        <v>3</v>
      </c>
    </row>
    <row r="28" spans="4:17" s="671" customFormat="1">
      <c r="D28" s="671">
        <v>1</v>
      </c>
      <c r="E28" s="671">
        <v>2</v>
      </c>
      <c r="F28" s="671" t="s">
        <v>45</v>
      </c>
      <c r="G28" s="672">
        <v>0</v>
      </c>
      <c r="H28" s="672">
        <v>11409.772219</v>
      </c>
      <c r="I28" s="672"/>
      <c r="J28" s="671">
        <v>2</v>
      </c>
    </row>
    <row r="29" spans="4:17" s="671" customFormat="1"/>
    <row r="30" spans="4:17" s="671" customFormat="1"/>
    <row r="31" spans="4:17">
      <c r="Q31" s="264">
        <v>5</v>
      </c>
    </row>
    <row r="36" spans="2:2" ht="25.5">
      <c r="B36" s="666" t="s">
        <v>458</v>
      </c>
    </row>
  </sheetData>
  <hyperlinks>
    <hyperlink ref="B36" location="'List of Tables'!A1" display="Back to contents"/>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A4" workbookViewId="0">
      <selection sqref="A1:E1"/>
    </sheetView>
  </sheetViews>
  <sheetFormatPr defaultRowHeight="12.75"/>
  <cols>
    <col min="1" max="1" width="43.85546875" customWidth="1"/>
    <col min="2" max="5" width="14" customWidth="1"/>
    <col min="7" max="7" width="9.140625" customWidth="1"/>
    <col min="9" max="9" width="30.140625" customWidth="1"/>
  </cols>
  <sheetData>
    <row r="1" spans="1:11" ht="18" customHeight="1" thickBot="1">
      <c r="A1" s="770" t="s">
        <v>302</v>
      </c>
      <c r="B1" s="771"/>
      <c r="C1" s="771"/>
      <c r="D1" s="771"/>
      <c r="E1" s="772"/>
    </row>
    <row r="2" spans="1:11" ht="12.75" customHeight="1">
      <c r="A2" s="4"/>
      <c r="B2" s="773" t="s">
        <v>40</v>
      </c>
      <c r="C2" s="774"/>
      <c r="D2" s="32" t="s">
        <v>41</v>
      </c>
      <c r="E2" s="775" t="s">
        <v>42</v>
      </c>
    </row>
    <row r="3" spans="1:11" ht="34.5" thickBot="1">
      <c r="A3" s="1"/>
      <c r="B3" s="623" t="s">
        <v>43</v>
      </c>
      <c r="C3" s="624" t="s">
        <v>44</v>
      </c>
      <c r="D3" s="624" t="s">
        <v>43</v>
      </c>
      <c r="E3" s="776"/>
      <c r="G3" s="204"/>
      <c r="H3" s="204"/>
      <c r="I3" s="204"/>
      <c r="J3" s="204"/>
      <c r="K3" s="204"/>
    </row>
    <row r="4" spans="1:11">
      <c r="A4" s="188" t="s">
        <v>45</v>
      </c>
      <c r="B4" s="189">
        <v>11409.772219</v>
      </c>
      <c r="C4" s="190">
        <v>0.22838681556817067</v>
      </c>
      <c r="D4" s="131">
        <v>156011</v>
      </c>
      <c r="E4" s="190">
        <v>7.3134408592983827E-2</v>
      </c>
      <c r="I4" s="113"/>
    </row>
    <row r="5" spans="1:11">
      <c r="A5" s="188" t="s">
        <v>46</v>
      </c>
      <c r="B5" s="189">
        <v>2817.2053332</v>
      </c>
      <c r="C5" s="190">
        <v>5.6391358433937826E-2</v>
      </c>
      <c r="D5" s="131">
        <v>35651</v>
      </c>
      <c r="E5" s="190">
        <v>7.9021775916524081E-2</v>
      </c>
    </row>
    <row r="6" spans="1:11">
      <c r="A6" s="188" t="s">
        <v>47</v>
      </c>
      <c r="B6" s="189">
        <v>243.38854802</v>
      </c>
      <c r="C6" s="190">
        <v>4.871853211537683E-3</v>
      </c>
      <c r="D6" s="131">
        <v>3907</v>
      </c>
      <c r="E6" s="190">
        <v>6.2295507555669309E-2</v>
      </c>
    </row>
    <row r="7" spans="1:11">
      <c r="A7" s="188" t="s">
        <v>48</v>
      </c>
      <c r="B7" s="189">
        <v>333.52962208000002</v>
      </c>
      <c r="C7" s="190">
        <v>6.6761865900932787E-3</v>
      </c>
      <c r="D7" s="131">
        <v>4118</v>
      </c>
      <c r="E7" s="190">
        <v>8.0993108810101994E-2</v>
      </c>
      <c r="I7" s="113"/>
    </row>
    <row r="8" spans="1:11">
      <c r="A8" s="188" t="s">
        <v>33</v>
      </c>
      <c r="B8" s="189">
        <v>8730.3493815000002</v>
      </c>
      <c r="C8" s="190">
        <v>0.17475341801460492</v>
      </c>
      <c r="D8" s="131">
        <v>107306</v>
      </c>
      <c r="E8" s="190">
        <v>8.1359377681583508E-2</v>
      </c>
    </row>
    <row r="9" spans="1:11">
      <c r="A9" s="188" t="s">
        <v>49</v>
      </c>
      <c r="B9" s="189">
        <v>10059.511812000001</v>
      </c>
      <c r="C9" s="190">
        <v>0.20135896009275786</v>
      </c>
      <c r="D9" s="131">
        <v>120226</v>
      </c>
      <c r="E9" s="190">
        <v>8.3671683429541038E-2</v>
      </c>
    </row>
    <row r="10" spans="1:11">
      <c r="A10" s="188" t="s">
        <v>50</v>
      </c>
      <c r="B10" s="189">
        <v>2196.7797667</v>
      </c>
      <c r="C10" s="190">
        <v>4.397244097351264E-2</v>
      </c>
      <c r="D10" s="131">
        <v>26881</v>
      </c>
      <c r="E10" s="190">
        <v>8.1722397481492501E-2</v>
      </c>
    </row>
    <row r="11" spans="1:11">
      <c r="A11" s="188" t="s">
        <v>51</v>
      </c>
      <c r="B11" s="189">
        <v>638.84522062999997</v>
      </c>
      <c r="C11" s="190">
        <v>1.2787619487939147E-2</v>
      </c>
      <c r="D11" s="131">
        <v>12481</v>
      </c>
      <c r="E11" s="190">
        <v>5.1185419488021792E-2</v>
      </c>
    </row>
    <row r="12" spans="1:11">
      <c r="A12" s="188" t="s">
        <v>52</v>
      </c>
      <c r="B12" s="189">
        <v>1257.8453557</v>
      </c>
      <c r="C12" s="190">
        <v>2.5178004411617775E-2</v>
      </c>
      <c r="D12" s="131">
        <v>9556</v>
      </c>
      <c r="E12" s="190">
        <v>0.13162885681247385</v>
      </c>
      <c r="I12" s="113"/>
    </row>
    <row r="13" spans="1:11">
      <c r="A13" s="188" t="s">
        <v>53</v>
      </c>
      <c r="B13" s="189">
        <v>960.53678635000006</v>
      </c>
      <c r="C13" s="190">
        <v>1.9226846396219088E-2</v>
      </c>
      <c r="D13" s="131">
        <v>10308</v>
      </c>
      <c r="E13" s="190">
        <v>9.3183623045207609E-2</v>
      </c>
    </row>
    <row r="14" spans="1:11">
      <c r="A14" s="188" t="s">
        <v>54</v>
      </c>
      <c r="B14" s="189">
        <v>163.103284</v>
      </c>
      <c r="C14" s="190">
        <v>3.2648013410328854E-3</v>
      </c>
      <c r="D14" s="131">
        <v>1645</v>
      </c>
      <c r="E14" s="190">
        <v>9.9150932522796359E-2</v>
      </c>
      <c r="I14" s="113"/>
    </row>
    <row r="15" spans="1:11">
      <c r="A15" s="188" t="s">
        <v>55</v>
      </c>
      <c r="B15" s="189">
        <v>251.3878162</v>
      </c>
      <c r="C15" s="190">
        <v>5.0319727434126249E-3</v>
      </c>
      <c r="D15" s="131">
        <v>3003</v>
      </c>
      <c r="E15" s="190">
        <v>8.3712226506826512E-2</v>
      </c>
    </row>
    <row r="16" spans="1:11">
      <c r="A16" s="188" t="s">
        <v>56</v>
      </c>
      <c r="B16" s="189">
        <v>200.59046538000001</v>
      </c>
      <c r="C16" s="190">
        <v>4.0151737249572153E-3</v>
      </c>
      <c r="D16" s="131">
        <v>3018</v>
      </c>
      <c r="E16" s="190">
        <v>6.6464700258449305E-2</v>
      </c>
    </row>
    <row r="17" spans="1:12">
      <c r="A17" s="188" t="s">
        <v>57</v>
      </c>
      <c r="B17" s="189">
        <v>105</v>
      </c>
      <c r="C17" s="190">
        <v>2.1017611197114397E-3</v>
      </c>
      <c r="D17" s="131">
        <v>1179</v>
      </c>
      <c r="E17" s="190">
        <v>8.9058524173027995E-2</v>
      </c>
    </row>
    <row r="18" spans="1:12">
      <c r="A18" s="188" t="s">
        <v>58</v>
      </c>
      <c r="B18" s="189">
        <v>119.56826872000001</v>
      </c>
      <c r="C18" s="190">
        <v>2.3933708413991003E-3</v>
      </c>
      <c r="D18" s="131">
        <v>1200</v>
      </c>
      <c r="E18" s="190">
        <v>9.9640223933333341E-2</v>
      </c>
      <c r="I18" s="113"/>
    </row>
    <row r="19" spans="1:12">
      <c r="A19" s="188" t="s">
        <v>59</v>
      </c>
      <c r="B19" s="189">
        <v>49.552423806</v>
      </c>
      <c r="C19" s="190">
        <v>9.918795975515655E-4</v>
      </c>
      <c r="D19" s="131">
        <v>294</v>
      </c>
      <c r="E19" s="190">
        <v>0.16854565920408163</v>
      </c>
    </row>
    <row r="20" spans="1:12">
      <c r="A20" s="188" t="s">
        <v>60</v>
      </c>
      <c r="B20" s="189">
        <v>239.97039956</v>
      </c>
      <c r="C20" s="190">
        <v>4.8034329112078781E-3</v>
      </c>
      <c r="D20" s="131">
        <v>3541</v>
      </c>
      <c r="E20" s="190">
        <v>6.776910464840441E-2</v>
      </c>
      <c r="I20" s="113"/>
    </row>
    <row r="21" spans="1:12">
      <c r="A21" s="188" t="s">
        <v>61</v>
      </c>
      <c r="B21" s="189">
        <v>487.88270240999998</v>
      </c>
      <c r="C21" s="190">
        <v>9.7658370943341406E-3</v>
      </c>
      <c r="D21" s="131">
        <v>6121</v>
      </c>
      <c r="E21" s="190">
        <v>7.9706371901650058E-2</v>
      </c>
    </row>
    <row r="22" spans="1:12">
      <c r="A22" s="188" t="s">
        <v>62</v>
      </c>
      <c r="B22" s="189">
        <v>1927.4527651000001</v>
      </c>
      <c r="C22" s="190">
        <v>3.8581383635880831E-2</v>
      </c>
      <c r="D22" s="131">
        <v>25564</v>
      </c>
      <c r="E22" s="190">
        <v>7.5397150880143954E-2</v>
      </c>
    </row>
    <row r="23" spans="1:12">
      <c r="A23" s="188" t="s">
        <v>63</v>
      </c>
      <c r="B23" s="189">
        <v>1941.2193479</v>
      </c>
      <c r="C23" s="190">
        <v>3.8856946192836334E-2</v>
      </c>
      <c r="D23" s="131">
        <v>27533</v>
      </c>
      <c r="E23" s="190">
        <v>7.0505188243199068E-2</v>
      </c>
      <c r="F23" s="69"/>
    </row>
    <row r="24" spans="1:12">
      <c r="A24" s="188" t="s">
        <v>64</v>
      </c>
      <c r="B24" s="189">
        <v>1108.5192125000001</v>
      </c>
      <c r="C24" s="190">
        <v>2.2188976964625177E-2</v>
      </c>
      <c r="D24" s="131">
        <v>12676.903773</v>
      </c>
      <c r="E24" s="190">
        <v>8.7444003074393303E-2</v>
      </c>
      <c r="F24" s="85"/>
    </row>
    <row r="25" spans="1:12">
      <c r="A25" s="188" t="s">
        <v>65</v>
      </c>
      <c r="B25" s="189">
        <v>471.70508744</v>
      </c>
      <c r="C25" s="190">
        <v>9.4420134547759712E-3</v>
      </c>
      <c r="D25" s="131">
        <v>5781</v>
      </c>
      <c r="E25" s="190">
        <v>8.1595759806261894E-2</v>
      </c>
      <c r="I25" s="113"/>
      <c r="J25" s="69"/>
      <c r="K25" s="69"/>
      <c r="L25" s="69"/>
    </row>
    <row r="26" spans="1:12">
      <c r="A26" s="188" t="s">
        <v>34</v>
      </c>
      <c r="B26" s="189">
        <v>3972.2162248999998</v>
      </c>
      <c r="C26" s="190">
        <v>7.9510948767445452E-2</v>
      </c>
      <c r="D26" s="131">
        <v>38281</v>
      </c>
      <c r="E26" s="190">
        <v>0.1037646933178339</v>
      </c>
      <c r="I26" s="113"/>
    </row>
    <row r="27" spans="1:12" ht="13.5" thickBot="1">
      <c r="A27" s="191" t="s">
        <v>66</v>
      </c>
      <c r="B27" s="189">
        <v>272.17167061999999</v>
      </c>
      <c r="C27" s="190">
        <v>5.4479984304383272E-3</v>
      </c>
      <c r="D27" s="131">
        <v>3161</v>
      </c>
      <c r="E27" s="190">
        <v>8.6103027719076242E-2</v>
      </c>
      <c r="K27" s="69"/>
      <c r="L27" s="69"/>
    </row>
    <row r="28" spans="1:12" ht="13.5" thickBot="1">
      <c r="A28" s="192" t="s">
        <v>67</v>
      </c>
      <c r="B28" s="193">
        <v>49958.103713716009</v>
      </c>
      <c r="C28" s="194">
        <v>1</v>
      </c>
      <c r="D28" s="195">
        <v>619442.903773</v>
      </c>
      <c r="E28" s="196">
        <v>8.0650054120280257E-2</v>
      </c>
      <c r="K28" s="69"/>
    </row>
    <row r="29" spans="1:12">
      <c r="A29" s="188" t="s">
        <v>68</v>
      </c>
      <c r="B29" s="197"/>
      <c r="C29" s="198"/>
      <c r="D29" s="198"/>
      <c r="E29" s="190"/>
    </row>
    <row r="30" spans="1:12">
      <c r="A30" s="199" t="s">
        <v>36</v>
      </c>
      <c r="B30" s="189">
        <v>395.76416865024703</v>
      </c>
      <c r="C30" s="198"/>
      <c r="D30" s="131">
        <v>4766.0962266700008</v>
      </c>
      <c r="E30" s="200">
        <v>8.3037385278887127E-2</v>
      </c>
    </row>
    <row r="31" spans="1:12" ht="13.5" thickBot="1">
      <c r="A31" s="201" t="s">
        <v>37</v>
      </c>
      <c r="B31" s="132">
        <v>3996.1614789599998</v>
      </c>
      <c r="C31" s="202"/>
      <c r="D31" s="133">
        <v>4766.0962266700008</v>
      </c>
      <c r="E31" s="203">
        <v>0.8384558953296789</v>
      </c>
    </row>
    <row r="32" spans="1:12">
      <c r="A32" s="14" t="s">
        <v>69</v>
      </c>
      <c r="B32" s="20"/>
      <c r="C32" s="21"/>
      <c r="D32" s="21"/>
      <c r="E32" s="56"/>
    </row>
    <row r="33" spans="1:5">
      <c r="A33" s="33" t="s">
        <v>36</v>
      </c>
      <c r="B33" s="16">
        <v>50353.867882650244</v>
      </c>
      <c r="C33" s="21"/>
      <c r="D33" s="17">
        <v>624208.99999966996</v>
      </c>
      <c r="E33" s="56">
        <v>8.1288957507125961E-2</v>
      </c>
    </row>
    <row r="34" spans="1:5" ht="13.5" thickBot="1">
      <c r="A34" s="34" t="s">
        <v>37</v>
      </c>
      <c r="B34" s="19">
        <v>53954.265192959996</v>
      </c>
      <c r="C34" s="11"/>
      <c r="D34" s="528">
        <v>624208.99999966996</v>
      </c>
      <c r="E34" s="42">
        <v>8.6436217986265051E-2</v>
      </c>
    </row>
    <row r="35" spans="1:5" ht="12.75" customHeight="1">
      <c r="A35" s="769" t="s">
        <v>350</v>
      </c>
      <c r="B35" s="769"/>
      <c r="C35" s="769"/>
      <c r="D35" s="769"/>
      <c r="E35" s="769"/>
    </row>
    <row r="36" spans="1:5" ht="50.25" customHeight="1">
      <c r="A36" s="769" t="s">
        <v>351</v>
      </c>
      <c r="B36" s="769"/>
      <c r="C36" s="769"/>
      <c r="D36" s="769"/>
      <c r="E36" s="769"/>
    </row>
    <row r="37" spans="1:5" ht="12.75" customHeight="1">
      <c r="A37" s="769" t="s">
        <v>352</v>
      </c>
      <c r="B37" s="769"/>
      <c r="C37" s="769"/>
      <c r="D37" s="769"/>
      <c r="E37" s="769"/>
    </row>
    <row r="39" spans="1:5">
      <c r="A39" s="666" t="s">
        <v>458</v>
      </c>
    </row>
  </sheetData>
  <sortState ref="M4:M28">
    <sortCondition descending="1" ref="M4"/>
  </sortState>
  <mergeCells count="6">
    <mergeCell ref="A37:E37"/>
    <mergeCell ref="A1:E1"/>
    <mergeCell ref="B2:C2"/>
    <mergeCell ref="E2:E3"/>
    <mergeCell ref="A36:E36"/>
    <mergeCell ref="A35:E35"/>
  </mergeCells>
  <phoneticPr fontId="0" type="noConversion"/>
  <hyperlinks>
    <hyperlink ref="A39" location="'List of Tables'!A1" display="Back to content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7"/>
  <sheetViews>
    <sheetView workbookViewId="0">
      <selection sqref="A1:E1"/>
    </sheetView>
  </sheetViews>
  <sheetFormatPr defaultRowHeight="12.75"/>
  <cols>
    <col min="1" max="1" width="54.140625" customWidth="1"/>
    <col min="2" max="12" width="9.140625" customWidth="1"/>
  </cols>
  <sheetData>
    <row r="1" spans="1:17" ht="18" customHeight="1" thickBot="1">
      <c r="A1" s="675" t="s">
        <v>276</v>
      </c>
      <c r="B1" s="676"/>
      <c r="C1" s="676"/>
      <c r="D1" s="676"/>
      <c r="E1" s="676"/>
      <c r="F1" s="676"/>
      <c r="G1" s="676"/>
      <c r="H1" s="676"/>
      <c r="I1" s="676"/>
      <c r="J1" s="676"/>
      <c r="K1" s="676"/>
      <c r="L1" s="676"/>
      <c r="M1" s="676"/>
      <c r="N1" s="676"/>
      <c r="O1" s="676"/>
      <c r="P1" s="676"/>
      <c r="Q1" s="677"/>
    </row>
    <row r="2" spans="1:17" ht="13.5" thickBot="1">
      <c r="A2" s="553"/>
      <c r="B2" s="531" t="s">
        <v>83</v>
      </c>
      <c r="C2" s="532" t="s">
        <v>84</v>
      </c>
      <c r="D2" s="532" t="s">
        <v>85</v>
      </c>
      <c r="E2" s="532" t="s">
        <v>86</v>
      </c>
      <c r="F2" s="532" t="s">
        <v>87</v>
      </c>
      <c r="G2" s="532" t="s">
        <v>88</v>
      </c>
      <c r="H2" s="532" t="s">
        <v>82</v>
      </c>
      <c r="I2" s="532" t="s">
        <v>0</v>
      </c>
      <c r="J2" s="532" t="s">
        <v>1</v>
      </c>
      <c r="K2" s="532" t="s">
        <v>2</v>
      </c>
      <c r="L2" s="532" t="s">
        <v>3</v>
      </c>
      <c r="M2" s="532" t="s">
        <v>4</v>
      </c>
      <c r="N2" s="532" t="s">
        <v>115</v>
      </c>
      <c r="O2" s="532" t="s">
        <v>117</v>
      </c>
      <c r="P2" s="532" t="s">
        <v>184</v>
      </c>
      <c r="Q2" s="533" t="s">
        <v>185</v>
      </c>
    </row>
    <row r="3" spans="1:17">
      <c r="A3" s="552" t="s">
        <v>40</v>
      </c>
      <c r="B3" s="550"/>
      <c r="C3" s="66"/>
      <c r="D3" s="66"/>
      <c r="E3" s="66"/>
      <c r="F3" s="66"/>
      <c r="G3" s="66"/>
      <c r="H3" s="66"/>
      <c r="I3" s="66"/>
      <c r="J3" s="66"/>
      <c r="K3" s="66"/>
      <c r="L3" s="66"/>
      <c r="M3" s="66"/>
      <c r="N3" s="66"/>
      <c r="O3" s="66"/>
      <c r="P3" s="66"/>
      <c r="Q3" s="551"/>
    </row>
    <row r="4" spans="1:17">
      <c r="A4" s="234" t="s">
        <v>6</v>
      </c>
      <c r="B4" s="395">
        <v>5600</v>
      </c>
      <c r="C4" s="125">
        <v>5900</v>
      </c>
      <c r="D4" s="125">
        <v>6300</v>
      </c>
      <c r="E4" s="125">
        <v>6400</v>
      </c>
      <c r="F4" s="125">
        <v>6500</v>
      </c>
      <c r="G4" s="125">
        <v>7000</v>
      </c>
      <c r="H4" s="125">
        <v>7400</v>
      </c>
      <c r="I4" s="125">
        <v>7900</v>
      </c>
      <c r="J4" s="125">
        <v>8300</v>
      </c>
      <c r="K4" s="125">
        <v>8800</v>
      </c>
      <c r="L4" s="125">
        <v>8600</v>
      </c>
      <c r="M4" s="125">
        <v>8300</v>
      </c>
      <c r="N4" s="125">
        <v>8600</v>
      </c>
      <c r="O4" s="125">
        <v>8900</v>
      </c>
      <c r="P4" s="125">
        <v>9100</v>
      </c>
      <c r="Q4" s="383">
        <v>9400</v>
      </c>
    </row>
    <row r="5" spans="1:17">
      <c r="A5" s="234" t="s">
        <v>7</v>
      </c>
      <c r="B5" s="163">
        <v>5700</v>
      </c>
      <c r="C5" s="125">
        <v>5900</v>
      </c>
      <c r="D5" s="125">
        <v>6300</v>
      </c>
      <c r="E5" s="125">
        <v>6500</v>
      </c>
      <c r="F5" s="125">
        <v>6600</v>
      </c>
      <c r="G5" s="125">
        <v>7100</v>
      </c>
      <c r="H5" s="125">
        <v>7500</v>
      </c>
      <c r="I5" s="125">
        <v>8100</v>
      </c>
      <c r="J5" s="125">
        <v>8500</v>
      </c>
      <c r="K5" s="125">
        <v>8900</v>
      </c>
      <c r="L5" s="125">
        <v>8800</v>
      </c>
      <c r="M5" s="125">
        <v>8400</v>
      </c>
      <c r="N5" s="125">
        <v>8800</v>
      </c>
      <c r="O5" s="125">
        <v>9100</v>
      </c>
      <c r="P5" s="125">
        <v>9200</v>
      </c>
      <c r="Q5" s="89">
        <v>9400</v>
      </c>
    </row>
    <row r="6" spans="1:17" ht="13.5" thickBot="1">
      <c r="A6" s="234" t="s">
        <v>8</v>
      </c>
      <c r="B6" s="164">
        <v>6000</v>
      </c>
      <c r="C6" s="92">
        <v>6300</v>
      </c>
      <c r="D6" s="92">
        <v>7000</v>
      </c>
      <c r="E6" s="92">
        <v>7300</v>
      </c>
      <c r="F6" s="92">
        <v>7400</v>
      </c>
      <c r="G6" s="92">
        <v>7800</v>
      </c>
      <c r="H6" s="92">
        <v>8300</v>
      </c>
      <c r="I6" s="92">
        <v>9500</v>
      </c>
      <c r="J6" s="92">
        <v>9900</v>
      </c>
      <c r="K6" s="92">
        <v>10100</v>
      </c>
      <c r="L6" s="92">
        <v>10800</v>
      </c>
      <c r="M6" s="92">
        <v>9400</v>
      </c>
      <c r="N6" s="92">
        <v>10000</v>
      </c>
      <c r="O6" s="92">
        <v>10700</v>
      </c>
      <c r="P6" s="92">
        <v>10100</v>
      </c>
      <c r="Q6" s="93">
        <v>10100</v>
      </c>
    </row>
    <row r="7" spans="1:17">
      <c r="A7" s="554" t="s">
        <v>41</v>
      </c>
      <c r="B7" s="477"/>
      <c r="C7" s="250"/>
      <c r="D7" s="250"/>
      <c r="E7" s="250"/>
      <c r="F7" s="250"/>
      <c r="G7" s="250"/>
      <c r="H7" s="250"/>
      <c r="I7" s="250"/>
      <c r="J7" s="250"/>
      <c r="K7" s="250"/>
      <c r="L7" s="250"/>
      <c r="M7" s="250"/>
      <c r="N7" s="250"/>
      <c r="O7" s="250"/>
      <c r="P7" s="250"/>
      <c r="Q7" s="251"/>
    </row>
    <row r="8" spans="1:17">
      <c r="A8" s="502" t="s">
        <v>6</v>
      </c>
      <c r="B8" s="395">
        <v>5800</v>
      </c>
      <c r="C8" s="239">
        <v>8.2204344819724023E-2</v>
      </c>
      <c r="D8" s="239">
        <v>8.2030689331056797E-2</v>
      </c>
      <c r="E8" s="239">
        <v>8.2962506257773114E-2</v>
      </c>
      <c r="F8" s="239">
        <v>8.2177766208286443E-2</v>
      </c>
      <c r="G8" s="239">
        <v>8.2487250463308043E-2</v>
      </c>
      <c r="H8" s="239">
        <v>8.2011588372210301E-2</v>
      </c>
      <c r="I8" s="239">
        <v>8.2447930276185563E-2</v>
      </c>
      <c r="J8" s="239">
        <v>8.2081305051406622E-2</v>
      </c>
      <c r="K8" s="239">
        <v>8.1761332066968534E-2</v>
      </c>
      <c r="L8" s="239">
        <v>8.2681677800783657E-2</v>
      </c>
      <c r="M8" s="239">
        <v>8.2171984859556221E-2</v>
      </c>
      <c r="N8" s="239">
        <v>8.0744219777852372E-2</v>
      </c>
      <c r="O8" s="239">
        <v>8.1218986579242244E-2</v>
      </c>
      <c r="P8" s="239">
        <v>8.1202715610540641E-2</v>
      </c>
      <c r="Q8" s="240">
        <v>8.0668282390864071E-2</v>
      </c>
    </row>
    <row r="9" spans="1:17" ht="13.5" thickBot="1">
      <c r="A9" s="521" t="s">
        <v>241</v>
      </c>
      <c r="B9" s="395">
        <v>5900</v>
      </c>
      <c r="C9" s="128">
        <v>8.7318022426209924E-2</v>
      </c>
      <c r="D9" s="128">
        <v>9.0770843457395278E-2</v>
      </c>
      <c r="E9" s="128">
        <v>9.3336715823756841E-2</v>
      </c>
      <c r="F9" s="128">
        <v>9.2293222262158414E-2</v>
      </c>
      <c r="G9" s="128">
        <v>9.0243438840027598E-2</v>
      </c>
      <c r="H9" s="128">
        <v>9.0761376856084333E-2</v>
      </c>
      <c r="I9" s="128">
        <v>9.7294839454999338E-2</v>
      </c>
      <c r="J9" s="128">
        <v>9.6032317344492898E-2</v>
      </c>
      <c r="K9" s="128">
        <v>9.277267419953035E-2</v>
      </c>
      <c r="L9" s="128">
        <v>0.10169604587977003</v>
      </c>
      <c r="M9" s="128">
        <v>9.1883852353006321E-2</v>
      </c>
      <c r="N9" s="128">
        <v>9.2541462118470877E-2</v>
      </c>
      <c r="O9" s="128">
        <v>9.5966106629187087E-2</v>
      </c>
      <c r="P9" s="128">
        <v>8.9045765329776094E-2</v>
      </c>
      <c r="Q9" s="151">
        <v>8.6436217986680483E-2</v>
      </c>
    </row>
    <row r="10" spans="1:17">
      <c r="A10" s="136" t="s">
        <v>207</v>
      </c>
      <c r="B10" s="536"/>
      <c r="C10" s="534"/>
      <c r="D10" s="534"/>
      <c r="E10" s="534"/>
      <c r="F10" s="534"/>
      <c r="G10" s="534"/>
      <c r="H10" s="534"/>
      <c r="I10" s="534"/>
      <c r="J10" s="534"/>
      <c r="K10" s="534"/>
      <c r="L10" s="534"/>
      <c r="M10" s="534"/>
      <c r="N10" s="534"/>
      <c r="O10" s="534"/>
      <c r="P10" s="534"/>
      <c r="Q10" s="537"/>
    </row>
    <row r="11" spans="1:17">
      <c r="A11" s="502" t="s">
        <v>6</v>
      </c>
      <c r="B11" s="395">
        <v>-200</v>
      </c>
      <c r="C11" s="555">
        <v>-300</v>
      </c>
      <c r="D11" s="555">
        <v>-300</v>
      </c>
      <c r="E11" s="555">
        <v>-200</v>
      </c>
      <c r="F11" s="555">
        <v>-200</v>
      </c>
      <c r="G11" s="555">
        <v>-200</v>
      </c>
      <c r="H11" s="555">
        <v>-300</v>
      </c>
      <c r="I11" s="555">
        <v>-200</v>
      </c>
      <c r="J11" s="555">
        <v>-200</v>
      </c>
      <c r="K11" s="555">
        <v>-300</v>
      </c>
      <c r="L11" s="555">
        <v>-200</v>
      </c>
      <c r="M11" s="555">
        <v>-200</v>
      </c>
      <c r="N11" s="555">
        <v>-300</v>
      </c>
      <c r="O11" s="555">
        <v>-300</v>
      </c>
      <c r="P11" s="555">
        <v>-200</v>
      </c>
      <c r="Q11" s="556">
        <v>-300</v>
      </c>
    </row>
    <row r="12" spans="1:17">
      <c r="A12" s="502" t="s">
        <v>7</v>
      </c>
      <c r="B12" s="395">
        <v>-200</v>
      </c>
      <c r="C12" s="555">
        <v>-300</v>
      </c>
      <c r="D12" s="555">
        <v>-300</v>
      </c>
      <c r="E12" s="555">
        <v>-200</v>
      </c>
      <c r="F12" s="555">
        <v>-200</v>
      </c>
      <c r="G12" s="555">
        <v>-200</v>
      </c>
      <c r="H12" s="555">
        <v>-300</v>
      </c>
      <c r="I12" s="555">
        <v>-200</v>
      </c>
      <c r="J12" s="555">
        <v>-200</v>
      </c>
      <c r="K12" s="555">
        <v>-300</v>
      </c>
      <c r="L12" s="555">
        <v>-200</v>
      </c>
      <c r="M12" s="555">
        <v>-200</v>
      </c>
      <c r="N12" s="555">
        <v>-300</v>
      </c>
      <c r="O12" s="555">
        <v>-300</v>
      </c>
      <c r="P12" s="555">
        <v>-200</v>
      </c>
      <c r="Q12" s="556">
        <v>-300</v>
      </c>
    </row>
    <row r="13" spans="1:17" ht="13.5" thickBot="1">
      <c r="A13" s="535" t="s">
        <v>8</v>
      </c>
      <c r="B13" s="460">
        <v>200</v>
      </c>
      <c r="C13" s="557">
        <v>100</v>
      </c>
      <c r="D13" s="557">
        <v>400</v>
      </c>
      <c r="E13" s="557">
        <v>600</v>
      </c>
      <c r="F13" s="557">
        <v>600</v>
      </c>
      <c r="G13" s="557">
        <v>500</v>
      </c>
      <c r="H13" s="557">
        <v>500</v>
      </c>
      <c r="I13" s="557">
        <v>1200</v>
      </c>
      <c r="J13" s="557">
        <v>1200</v>
      </c>
      <c r="K13" s="557">
        <v>900</v>
      </c>
      <c r="L13" s="557">
        <v>1900</v>
      </c>
      <c r="M13" s="557">
        <v>800</v>
      </c>
      <c r="N13" s="557">
        <v>900</v>
      </c>
      <c r="O13" s="557">
        <v>1400</v>
      </c>
      <c r="P13" s="557">
        <v>600</v>
      </c>
      <c r="Q13" s="558">
        <v>400</v>
      </c>
    </row>
    <row r="14" spans="1:17">
      <c r="A14" s="617" t="s">
        <v>334</v>
      </c>
    </row>
    <row r="16" spans="1:17">
      <c r="A16" s="666" t="s">
        <v>458</v>
      </c>
    </row>
    <row r="21" spans="13:16">
      <c r="M21" s="85"/>
      <c r="N21" s="85"/>
      <c r="O21" s="85"/>
      <c r="P21" s="85"/>
    </row>
    <row r="22" spans="13:16">
      <c r="M22" s="85"/>
      <c r="N22" s="85"/>
      <c r="O22" s="85"/>
      <c r="P22" s="85"/>
    </row>
    <row r="23" spans="13:16">
      <c r="M23" s="85"/>
      <c r="N23" s="85"/>
      <c r="O23" s="85"/>
      <c r="P23" s="85"/>
    </row>
    <row r="25" spans="13:16">
      <c r="M25" s="77"/>
      <c r="N25" s="77"/>
      <c r="O25" s="77"/>
      <c r="P25" s="77"/>
    </row>
    <row r="26" spans="13:16">
      <c r="M26" s="77"/>
      <c r="N26" s="77"/>
      <c r="O26" s="77"/>
      <c r="P26" s="77"/>
    </row>
    <row r="27" spans="13:16">
      <c r="M27" s="77"/>
      <c r="N27" s="77"/>
      <c r="O27" s="77"/>
      <c r="P27" s="77"/>
    </row>
  </sheetData>
  <mergeCells count="1">
    <mergeCell ref="A1:Q1"/>
  </mergeCells>
  <hyperlinks>
    <hyperlink ref="A16" location="'List of Tables'!A1" display="Back to contents"/>
  </hyperlinks>
  <pageMargins left="0.75" right="0.75" top="1" bottom="1" header="0.5" footer="0.5"/>
  <pageSetup paperSize="9" orientation="landscape"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13"/>
  <sheetViews>
    <sheetView workbookViewId="0">
      <selection sqref="A1:E1"/>
    </sheetView>
  </sheetViews>
  <sheetFormatPr defaultRowHeight="12.75"/>
  <cols>
    <col min="1" max="1" width="33.140625" customWidth="1"/>
  </cols>
  <sheetData>
    <row r="1" spans="1:17" ht="18.75" customHeight="1" thickBot="1">
      <c r="A1" s="675" t="s">
        <v>353</v>
      </c>
      <c r="B1" s="702"/>
      <c r="C1" s="702"/>
      <c r="D1" s="702"/>
      <c r="E1" s="702"/>
      <c r="F1" s="702"/>
      <c r="G1" s="702"/>
      <c r="H1" s="702"/>
      <c r="I1" s="702"/>
      <c r="J1" s="702"/>
      <c r="K1" s="702"/>
      <c r="L1" s="702"/>
      <c r="M1" s="686"/>
      <c r="N1" s="686"/>
      <c r="O1" s="686"/>
      <c r="P1" s="686"/>
      <c r="Q1" s="687"/>
    </row>
    <row r="2" spans="1:17" ht="12.75" customHeight="1">
      <c r="A2" s="711"/>
      <c r="B2" s="680" t="s">
        <v>75</v>
      </c>
      <c r="C2" s="709"/>
      <c r="D2" s="709"/>
      <c r="E2" s="709"/>
      <c r="F2" s="709"/>
      <c r="G2" s="709"/>
      <c r="H2" s="709"/>
      <c r="I2" s="709"/>
      <c r="J2" s="709"/>
      <c r="K2" s="709"/>
      <c r="L2" s="709"/>
      <c r="M2" s="709"/>
      <c r="N2" s="709"/>
      <c r="O2" s="709"/>
      <c r="P2" s="709"/>
      <c r="Q2" s="710"/>
    </row>
    <row r="3" spans="1:17" ht="13.5" thickBot="1">
      <c r="A3" s="712"/>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66" t="s">
        <v>184</v>
      </c>
      <c r="Q3" s="22" t="s">
        <v>185</v>
      </c>
    </row>
    <row r="4" spans="1:17">
      <c r="A4" s="4" t="s">
        <v>76</v>
      </c>
      <c r="B4" s="53">
        <v>7.3680748154422257E-2</v>
      </c>
      <c r="C4" s="53">
        <v>7.0152642039267452E-2</v>
      </c>
      <c r="D4" s="53">
        <v>6.9486622276704255E-2</v>
      </c>
      <c r="E4" s="53">
        <v>7.1255449607053684E-2</v>
      </c>
      <c r="F4" s="53">
        <v>7.1909528063294814E-2</v>
      </c>
      <c r="G4" s="53">
        <v>7.3186799239652059E-2</v>
      </c>
      <c r="H4" s="53">
        <v>7.2287972354810756E-2</v>
      </c>
      <c r="I4" s="53">
        <v>7.324103786745241E-2</v>
      </c>
      <c r="J4" s="53">
        <v>7.3871333649154047E-2</v>
      </c>
      <c r="K4" s="53">
        <v>7.3852198806815178E-2</v>
      </c>
      <c r="L4" s="53">
        <v>7.3564030349604639E-2</v>
      </c>
      <c r="M4" s="53">
        <v>7.3257143813208539E-2</v>
      </c>
      <c r="N4" s="53">
        <v>7.2368126237826333E-2</v>
      </c>
      <c r="O4" s="53">
        <v>7.3562870854600546E-2</v>
      </c>
      <c r="P4" s="53">
        <v>7.3134411243978847E-2</v>
      </c>
      <c r="Q4" s="54">
        <v>7.3134408592983827E-2</v>
      </c>
    </row>
    <row r="5" spans="1:17" ht="14.25" customHeight="1">
      <c r="A5" s="4" t="s">
        <v>112</v>
      </c>
      <c r="B5" s="68">
        <v>8.0474682411775147E-2</v>
      </c>
      <c r="C5" s="68">
        <v>7.476491640429557E-2</v>
      </c>
      <c r="D5" s="68">
        <v>7.6374713178785858E-2</v>
      </c>
      <c r="E5" s="68">
        <v>7.7528822231198849E-2</v>
      </c>
      <c r="F5" s="68">
        <v>8.2380932438145954E-2</v>
      </c>
      <c r="G5" s="68">
        <v>8.143688664553915E-2</v>
      </c>
      <c r="H5" s="68">
        <v>8.0549466514131904E-2</v>
      </c>
      <c r="I5" s="68">
        <v>8.1059147301476175E-2</v>
      </c>
      <c r="J5" s="68">
        <v>8.0363239507331055E-2</v>
      </c>
      <c r="K5" s="68">
        <v>7.5880988644017433E-2</v>
      </c>
      <c r="L5" s="68">
        <v>8.6385244426279137E-2</v>
      </c>
      <c r="M5" s="68">
        <v>8.3170488016231434E-2</v>
      </c>
      <c r="N5" s="68">
        <v>7.7635755655490413E-2</v>
      </c>
      <c r="O5" s="68">
        <v>7.9667860101785767E-2</v>
      </c>
      <c r="P5" s="68">
        <v>8.0077969838091415E-2</v>
      </c>
      <c r="Q5" s="43">
        <v>7.9021775916524081E-2</v>
      </c>
    </row>
    <row r="6" spans="1:17">
      <c r="A6" s="4" t="s">
        <v>77</v>
      </c>
      <c r="B6" s="68">
        <v>8.366370419756694E-2</v>
      </c>
      <c r="C6" s="68">
        <v>8.1904587153771843E-2</v>
      </c>
      <c r="D6" s="68">
        <v>8.1093681521879235E-2</v>
      </c>
      <c r="E6" s="68">
        <v>8.1451932350147235E-2</v>
      </c>
      <c r="F6" s="68">
        <v>8.1353000511577386E-2</v>
      </c>
      <c r="G6" s="68">
        <v>8.0946789046947354E-2</v>
      </c>
      <c r="H6" s="68">
        <v>8.0741565399206655E-2</v>
      </c>
      <c r="I6" s="68">
        <v>8.0943657326523213E-2</v>
      </c>
      <c r="J6" s="68">
        <v>8.0326454397465802E-2</v>
      </c>
      <c r="K6" s="68">
        <v>8.2135291854312273E-2</v>
      </c>
      <c r="L6" s="68">
        <v>8.2660920694937537E-2</v>
      </c>
      <c r="M6" s="68">
        <v>8.1864219649620235E-2</v>
      </c>
      <c r="N6" s="68">
        <v>8.151999701064995E-2</v>
      </c>
      <c r="O6" s="68">
        <v>8.1360136066025573E-2</v>
      </c>
      <c r="P6" s="68">
        <v>8.1364977820315265E-2</v>
      </c>
      <c r="Q6" s="43">
        <v>8.1359377681583508E-2</v>
      </c>
    </row>
    <row r="7" spans="1:17">
      <c r="A7" s="4" t="s">
        <v>78</v>
      </c>
      <c r="B7" s="68">
        <v>8.5848023748768224E-2</v>
      </c>
      <c r="C7" s="68">
        <v>8.4892162429392168E-2</v>
      </c>
      <c r="D7" s="68">
        <v>8.4828681584744062E-2</v>
      </c>
      <c r="E7" s="68">
        <v>8.5030198508685914E-2</v>
      </c>
      <c r="F7" s="68">
        <v>8.4329428755376801E-2</v>
      </c>
      <c r="G7" s="68">
        <v>8.4546620211597451E-2</v>
      </c>
      <c r="H7" s="68">
        <v>8.4895313286670576E-2</v>
      </c>
      <c r="I7" s="68">
        <v>8.6008096899661102E-2</v>
      </c>
      <c r="J7" s="68">
        <v>8.7557719887121147E-2</v>
      </c>
      <c r="K7" s="68">
        <v>8.7516819607652299E-2</v>
      </c>
      <c r="L7" s="68">
        <v>8.6749643850577984E-2</v>
      </c>
      <c r="M7" s="68">
        <v>8.636992307574419E-2</v>
      </c>
      <c r="N7" s="68">
        <v>8.4060143411070806E-2</v>
      </c>
      <c r="O7" s="68">
        <v>8.3749418897623745E-2</v>
      </c>
      <c r="P7" s="68">
        <v>8.3597569101472077E-2</v>
      </c>
      <c r="Q7" s="43">
        <v>8.3671683429541038E-2</v>
      </c>
    </row>
    <row r="8" spans="1:17">
      <c r="A8" s="4" t="s">
        <v>79</v>
      </c>
      <c r="B8" s="68">
        <v>9.5591176478796794E-2</v>
      </c>
      <c r="C8" s="68">
        <v>9.4143967470054962E-2</v>
      </c>
      <c r="D8" s="68">
        <v>9.0793418621588212E-2</v>
      </c>
      <c r="E8" s="68">
        <v>8.9155544422063832E-2</v>
      </c>
      <c r="F8" s="68">
        <v>8.7681979587731065E-2</v>
      </c>
      <c r="G8" s="68">
        <v>8.4223930279652831E-2</v>
      </c>
      <c r="H8" s="68">
        <v>8.5326684352142801E-2</v>
      </c>
      <c r="I8" s="68">
        <v>8.6144753541479477E-2</v>
      </c>
      <c r="J8" s="68">
        <v>8.3921723336885731E-2</v>
      </c>
      <c r="K8" s="68">
        <v>8.1833649279683202E-2</v>
      </c>
      <c r="L8" s="68">
        <v>7.8264117648962336E-2</v>
      </c>
      <c r="M8" s="68">
        <v>7.8068263666918741E-2</v>
      </c>
      <c r="N8" s="68">
        <v>7.8129706129099211E-2</v>
      </c>
      <c r="O8" s="68">
        <v>7.7499264994560613E-2</v>
      </c>
      <c r="P8" s="68">
        <v>7.5782630334441631E-2</v>
      </c>
      <c r="Q8" s="43">
        <v>7.2860465054522858E-2</v>
      </c>
    </row>
    <row r="9" spans="1:17" ht="13.5" thickBot="1">
      <c r="A9" s="1" t="s">
        <v>80</v>
      </c>
      <c r="B9" s="48">
        <v>9.1358122045455015E-2</v>
      </c>
      <c r="C9" s="48">
        <v>9.2735523663491595E-2</v>
      </c>
      <c r="D9" s="48">
        <v>9.3926667827459787E-2</v>
      </c>
      <c r="E9" s="48">
        <v>9.5600027990826161E-2</v>
      </c>
      <c r="F9" s="48">
        <v>9.0938906318683496E-2</v>
      </c>
      <c r="G9" s="48">
        <v>9.1672179632055817E-2</v>
      </c>
      <c r="H9" s="48">
        <v>9.0700189081335938E-2</v>
      </c>
      <c r="I9" s="48">
        <v>9.0202475889600772E-2</v>
      </c>
      <c r="J9" s="48">
        <v>8.8507968064559656E-2</v>
      </c>
      <c r="K9" s="48">
        <v>8.8166064909947578E-2</v>
      </c>
      <c r="L9" s="48">
        <v>9.0337448652626384E-2</v>
      </c>
      <c r="M9" s="48">
        <v>9.0682480200978771E-2</v>
      </c>
      <c r="N9" s="48">
        <v>8.8280407998478805E-2</v>
      </c>
      <c r="O9" s="48">
        <v>8.8632841341140717E-2</v>
      </c>
      <c r="P9" s="48">
        <v>8.9738232608585239E-2</v>
      </c>
      <c r="Q9" s="44">
        <v>8.8837402166281859E-2</v>
      </c>
    </row>
    <row r="10" spans="1:17" ht="13.5" thickBot="1">
      <c r="A10" s="10" t="s">
        <v>81</v>
      </c>
      <c r="B10" s="75">
        <v>8.3962007231149743E-2</v>
      </c>
      <c r="C10" s="75">
        <v>8.2175781309862916E-2</v>
      </c>
      <c r="D10" s="75">
        <v>8.1986479326471726E-2</v>
      </c>
      <c r="E10" s="75">
        <v>8.2926315993836958E-2</v>
      </c>
      <c r="F10" s="75">
        <v>8.2138908131558733E-2</v>
      </c>
      <c r="G10" s="75">
        <v>8.2463057191801484E-2</v>
      </c>
      <c r="H10" s="75">
        <v>8.1980750801876917E-2</v>
      </c>
      <c r="I10" s="75">
        <v>8.2408482473650568E-2</v>
      </c>
      <c r="J10" s="75">
        <v>8.2042371584110402E-2</v>
      </c>
      <c r="K10" s="75">
        <v>8.1727539054515227E-2</v>
      </c>
      <c r="L10" s="75">
        <v>8.2648561221181943E-2</v>
      </c>
      <c r="M10" s="75">
        <v>8.2151515981859435E-2</v>
      </c>
      <c r="N10" s="75">
        <v>8.0698437755244018E-2</v>
      </c>
      <c r="O10" s="75">
        <v>8.1173007102083222E-2</v>
      </c>
      <c r="P10" s="75">
        <v>8.1180782292065753E-2</v>
      </c>
      <c r="Q10" s="76">
        <v>8.0650054120280257E-2</v>
      </c>
    </row>
    <row r="11" spans="1:17">
      <c r="A11" s="777" t="s">
        <v>354</v>
      </c>
      <c r="B11" s="778"/>
      <c r="C11" s="778"/>
      <c r="D11" s="778"/>
      <c r="E11" s="778"/>
      <c r="F11" s="778"/>
      <c r="G11" s="778"/>
      <c r="H11" s="778"/>
      <c r="I11" s="778"/>
      <c r="J11" s="778"/>
      <c r="K11" s="778"/>
      <c r="L11" s="778"/>
      <c r="M11" s="777"/>
      <c r="N11" s="777"/>
      <c r="O11" s="777"/>
      <c r="P11" s="777"/>
      <c r="Q11" s="777"/>
    </row>
    <row r="13" spans="1:17">
      <c r="A13" s="666" t="s">
        <v>458</v>
      </c>
    </row>
  </sheetData>
  <mergeCells count="4">
    <mergeCell ref="A11:Q11"/>
    <mergeCell ref="A1:Q1"/>
    <mergeCell ref="A2:A3"/>
    <mergeCell ref="B2:Q2"/>
  </mergeCells>
  <phoneticPr fontId="0" type="noConversion"/>
  <hyperlinks>
    <hyperlink ref="A13" location="'List of Tables'!A1" display="Back to contents"/>
  </hyperlinks>
  <pageMargins left="0.75" right="0.75" top="1" bottom="1" header="0.5" footer="0.5"/>
  <pageSetup paperSize="9" orientation="landscape"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sqref="A1:E1"/>
    </sheetView>
  </sheetViews>
  <sheetFormatPr defaultRowHeight="12.75"/>
  <cols>
    <col min="1" max="1" width="43.7109375" style="159" customWidth="1"/>
    <col min="2" max="2" width="9.140625" style="159" customWidth="1"/>
    <col min="3" max="16384" width="9.140625" style="159"/>
  </cols>
  <sheetData>
    <row r="1" spans="1:6" ht="15" customHeight="1" thickBot="1">
      <c r="A1" s="675" t="s">
        <v>358</v>
      </c>
      <c r="B1" s="702"/>
      <c r="C1" s="702"/>
      <c r="D1" s="702"/>
      <c r="E1" s="702"/>
      <c r="F1" s="702"/>
    </row>
    <row r="2" spans="1:6">
      <c r="A2" s="786"/>
      <c r="B2" s="688" t="s">
        <v>5</v>
      </c>
      <c r="C2" s="689"/>
      <c r="D2" s="689"/>
      <c r="E2" s="689"/>
      <c r="F2" s="690"/>
    </row>
    <row r="3" spans="1:6" ht="13.5" thickBot="1">
      <c r="A3" s="787"/>
      <c r="B3" s="499" t="s">
        <v>4</v>
      </c>
      <c r="C3" s="465" t="s">
        <v>115</v>
      </c>
      <c r="D3" s="465" t="s">
        <v>117</v>
      </c>
      <c r="E3" s="465" t="s">
        <v>184</v>
      </c>
      <c r="F3" s="466" t="s">
        <v>185</v>
      </c>
    </row>
    <row r="4" spans="1:6" ht="13.5" thickBot="1">
      <c r="A4" s="779" t="s">
        <v>197</v>
      </c>
      <c r="B4" s="780"/>
      <c r="C4" s="780"/>
      <c r="D4" s="780"/>
      <c r="E4" s="780"/>
      <c r="F4" s="781"/>
    </row>
    <row r="5" spans="1:6" ht="13.5" thickBot="1">
      <c r="A5" s="529" t="s">
        <v>198</v>
      </c>
      <c r="B5" s="93">
        <v>43316.180891634009</v>
      </c>
      <c r="C5" s="93">
        <v>45522.733276207</v>
      </c>
      <c r="D5" s="93">
        <v>47279.193153675005</v>
      </c>
      <c r="E5" s="93">
        <v>48320.708746045988</v>
      </c>
      <c r="F5" s="93">
        <v>49958.103713716009</v>
      </c>
    </row>
    <row r="6" spans="1:6" ht="13.5" thickBot="1">
      <c r="A6" s="529" t="s">
        <v>199</v>
      </c>
      <c r="B6" s="207">
        <v>43300.748399900971</v>
      </c>
      <c r="C6" s="207">
        <v>45995.232496859171</v>
      </c>
      <c r="D6" s="207">
        <v>47145.380239310827</v>
      </c>
      <c r="E6" s="207">
        <v>48043.53263876721</v>
      </c>
      <c r="F6" s="207">
        <v>49777.322314037621</v>
      </c>
    </row>
    <row r="7" spans="1:6" ht="24.75" customHeight="1" thickBot="1">
      <c r="A7" s="529" t="s">
        <v>200</v>
      </c>
      <c r="B7" s="208">
        <v>15.43249173303775</v>
      </c>
      <c r="C7" s="208">
        <v>-472.49922065217106</v>
      </c>
      <c r="D7" s="208">
        <v>133.81291436417814</v>
      </c>
      <c r="E7" s="208">
        <v>277.17610727877764</v>
      </c>
      <c r="F7" s="208">
        <v>180.78139967838797</v>
      </c>
    </row>
    <row r="8" spans="1:6" ht="13.5" thickBot="1">
      <c r="A8" s="529" t="s">
        <v>201</v>
      </c>
      <c r="B8" s="97">
        <v>1.3004648840025609E-4</v>
      </c>
      <c r="C8" s="97">
        <v>-4.0666029402837206E-3</v>
      </c>
      <c r="D8" s="97">
        <v>1.0918956877878814E-3</v>
      </c>
      <c r="E8" s="97">
        <v>2.2025879324484498E-3</v>
      </c>
      <c r="F8" s="97">
        <v>1.4312121849268788E-3</v>
      </c>
    </row>
    <row r="9" spans="1:6" ht="13.5" thickBot="1">
      <c r="A9" s="779" t="s">
        <v>202</v>
      </c>
      <c r="B9" s="780"/>
      <c r="C9" s="780"/>
      <c r="D9" s="780"/>
      <c r="E9" s="780"/>
      <c r="F9" s="781"/>
    </row>
    <row r="10" spans="1:6" ht="13.5" thickBot="1">
      <c r="A10" s="529" t="s">
        <v>198</v>
      </c>
      <c r="B10" s="207">
        <v>5682.0778652952995</v>
      </c>
      <c r="C10" s="207">
        <v>7458.6419084779</v>
      </c>
      <c r="D10" s="207">
        <v>9667.8622481206985</v>
      </c>
      <c r="E10" s="207">
        <v>5234.7092175335001</v>
      </c>
      <c r="F10" s="207">
        <v>3996.1614789361001</v>
      </c>
    </row>
    <row r="11" spans="1:6" ht="13.5" thickBot="1">
      <c r="A11" s="529" t="s">
        <v>356</v>
      </c>
      <c r="B11" s="207">
        <v>5256.6563179288642</v>
      </c>
      <c r="C11" s="207">
        <v>7205.4429295913715</v>
      </c>
      <c r="D11" s="207">
        <v>9055.8668434072606</v>
      </c>
      <c r="E11" s="207">
        <v>4886.3126869029475</v>
      </c>
      <c r="F11" s="207">
        <v>3792.5861104194405</v>
      </c>
    </row>
    <row r="12" spans="1:6" ht="13.5" thickBot="1">
      <c r="A12" s="529" t="s">
        <v>200</v>
      </c>
      <c r="B12" s="209">
        <v>425.42154736643533</v>
      </c>
      <c r="C12" s="209">
        <v>253.19897888652849</v>
      </c>
      <c r="D12" s="209">
        <v>611.99540471343789</v>
      </c>
      <c r="E12" s="209">
        <v>348.39653063055266</v>
      </c>
      <c r="F12" s="209">
        <v>203.57536851665964</v>
      </c>
    </row>
    <row r="13" spans="1:6" ht="13.5" thickBot="1">
      <c r="A13" s="529" t="s">
        <v>201</v>
      </c>
      <c r="B13" s="97">
        <v>2.9829759293933766E-3</v>
      </c>
      <c r="C13" s="97">
        <v>1.8857189307001703E-3</v>
      </c>
      <c r="D13" s="97">
        <v>4.2159816540566974E-3</v>
      </c>
      <c r="E13" s="97">
        <v>2.368107099339805E-3</v>
      </c>
      <c r="F13" s="97">
        <v>1.4071510773567067E-3</v>
      </c>
    </row>
    <row r="14" spans="1:6" ht="13.5" thickBot="1">
      <c r="A14" s="779" t="s">
        <v>203</v>
      </c>
      <c r="B14" s="780"/>
      <c r="C14" s="780"/>
      <c r="D14" s="780"/>
      <c r="E14" s="780"/>
      <c r="F14" s="781"/>
    </row>
    <row r="15" spans="1:6" ht="13.5" thickBot="1">
      <c r="A15" s="529" t="s">
        <v>198</v>
      </c>
      <c r="B15" s="210">
        <v>8.2151515981859435E-2</v>
      </c>
      <c r="C15" s="210">
        <v>8.0698437755244018E-2</v>
      </c>
      <c r="D15" s="210">
        <v>8.1173007102083222E-2</v>
      </c>
      <c r="E15" s="210">
        <v>8.1180782292065753E-2</v>
      </c>
      <c r="F15" s="210">
        <v>8.0650054120280257E-2</v>
      </c>
    </row>
    <row r="16" spans="1:6" ht="13.5" thickBot="1">
      <c r="A16" s="529" t="s">
        <v>356</v>
      </c>
      <c r="B16" s="210">
        <v>8.2122247413736638E-2</v>
      </c>
      <c r="C16" s="210">
        <v>8.1536040117910796E-2</v>
      </c>
      <c r="D16" s="210">
        <v>8.0943265519718907E-2</v>
      </c>
      <c r="E16" s="210">
        <v>8.0715115007675975E-2</v>
      </c>
      <c r="F16" s="210">
        <v>8.0358208982371254E-2</v>
      </c>
    </row>
    <row r="17" spans="1:6" ht="13.5" thickBot="1">
      <c r="A17" s="529" t="s">
        <v>187</v>
      </c>
      <c r="B17" s="97">
        <v>2.9268568122797767E-5</v>
      </c>
      <c r="C17" s="97">
        <v>-8.3760236266677834E-4</v>
      </c>
      <c r="D17" s="97">
        <v>2.2974158236431508E-4</v>
      </c>
      <c r="E17" s="97">
        <v>4.6566728438977856E-4</v>
      </c>
      <c r="F17" s="97">
        <v>2.9184513790900257E-4</v>
      </c>
    </row>
    <row r="18" spans="1:6" ht="13.5" thickBot="1">
      <c r="A18" s="779" t="s">
        <v>204</v>
      </c>
      <c r="B18" s="782"/>
      <c r="C18" s="782"/>
      <c r="D18" s="782"/>
      <c r="E18" s="782"/>
      <c r="F18" s="783"/>
    </row>
    <row r="19" spans="1:6" ht="13.5" thickBot="1">
      <c r="A19" s="529" t="s">
        <v>198</v>
      </c>
      <c r="B19" s="210">
        <v>0.94841011139942299</v>
      </c>
      <c r="C19" s="210">
        <v>0.887323650350755</v>
      </c>
      <c r="D19" s="210">
        <v>0.88224058661534677</v>
      </c>
      <c r="E19" s="210">
        <v>0.84247248029630339</v>
      </c>
      <c r="F19" s="210">
        <v>0.8384558953296789</v>
      </c>
    </row>
    <row r="20" spans="1:6" ht="13.5" thickBot="1">
      <c r="A20" s="529" t="s">
        <v>199</v>
      </c>
      <c r="B20" s="210">
        <v>0.87740191569556492</v>
      </c>
      <c r="C20" s="210">
        <v>0.85720161942177753</v>
      </c>
      <c r="D20" s="210">
        <v>0.82639295752539277</v>
      </c>
      <c r="E20" s="210">
        <v>0.78640165056350853</v>
      </c>
      <c r="F20" s="210">
        <v>0.79574266444663522</v>
      </c>
    </row>
    <row r="21" spans="1:6" ht="13.5" thickBot="1">
      <c r="A21" s="529" t="s">
        <v>187</v>
      </c>
      <c r="B21" s="97">
        <v>7.1008195703858079E-2</v>
      </c>
      <c r="C21" s="97">
        <v>3.0122030928977472E-2</v>
      </c>
      <c r="D21" s="97">
        <v>5.5847629089953998E-2</v>
      </c>
      <c r="E21" s="97">
        <v>5.6070829732794869E-2</v>
      </c>
      <c r="F21" s="97">
        <v>4.2713230883043685E-2</v>
      </c>
    </row>
    <row r="22" spans="1:6" ht="25.5" customHeight="1">
      <c r="A22" s="784" t="s">
        <v>355</v>
      </c>
      <c r="B22" s="785"/>
      <c r="C22" s="785"/>
      <c r="D22" s="785"/>
      <c r="E22" s="785"/>
      <c r="F22" s="785"/>
    </row>
    <row r="23" spans="1:6">
      <c r="A23" s="211"/>
      <c r="B23" s="212"/>
      <c r="C23" s="212"/>
      <c r="D23" s="212"/>
      <c r="E23" s="212"/>
      <c r="F23" s="212"/>
    </row>
    <row r="24" spans="1:6">
      <c r="A24" s="666" t="s">
        <v>458</v>
      </c>
    </row>
    <row r="26" spans="1:6" ht="13.5" customHeight="1"/>
  </sheetData>
  <mergeCells count="8">
    <mergeCell ref="A14:F14"/>
    <mergeCell ref="A18:F18"/>
    <mergeCell ref="A22:F22"/>
    <mergeCell ref="A1:F1"/>
    <mergeCell ref="A2:A3"/>
    <mergeCell ref="B2:F2"/>
    <mergeCell ref="A4:F4"/>
    <mergeCell ref="A9:F9"/>
  </mergeCells>
  <hyperlinks>
    <hyperlink ref="A24" location="'List of Tables'!A1" display="Back to content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H39"/>
  <sheetViews>
    <sheetView workbookViewId="0">
      <selection sqref="A1:E1"/>
    </sheetView>
  </sheetViews>
  <sheetFormatPr defaultRowHeight="12.75"/>
  <cols>
    <col min="1" max="1" width="40.5703125" customWidth="1"/>
    <col min="2" max="12" width="10.140625" style="159" customWidth="1"/>
    <col min="13" max="13" width="10.140625" style="159" bestFit="1" customWidth="1"/>
    <col min="14" max="17" width="9.28515625" style="159" bestFit="1" customWidth="1"/>
    <col min="18" max="28" width="9.28515625" style="159" customWidth="1"/>
    <col min="29" max="33" width="9.140625" style="159"/>
  </cols>
  <sheetData>
    <row r="1" spans="1:33" ht="15.75" customHeight="1" thickBot="1">
      <c r="A1" s="770" t="s">
        <v>359</v>
      </c>
      <c r="B1" s="790"/>
      <c r="C1" s="790"/>
      <c r="D1" s="790"/>
      <c r="E1" s="790"/>
      <c r="F1" s="790"/>
      <c r="G1" s="790"/>
      <c r="H1" s="790"/>
      <c r="I1" s="790"/>
      <c r="J1" s="790"/>
      <c r="K1" s="790"/>
      <c r="L1" s="790"/>
      <c r="M1" s="771"/>
      <c r="N1" s="771"/>
      <c r="O1" s="771"/>
      <c r="P1" s="771"/>
      <c r="Q1" s="771"/>
      <c r="R1" s="790"/>
      <c r="S1" s="790"/>
      <c r="T1" s="790"/>
      <c r="U1" s="790"/>
      <c r="V1" s="790"/>
      <c r="W1" s="790"/>
      <c r="X1" s="790"/>
      <c r="Y1" s="790"/>
      <c r="Z1" s="790"/>
      <c r="AA1" s="790"/>
      <c r="AB1" s="790"/>
      <c r="AC1" s="771"/>
      <c r="AD1" s="771"/>
      <c r="AE1" s="771"/>
      <c r="AF1" s="771"/>
      <c r="AG1" s="772"/>
    </row>
    <row r="2" spans="1:33" ht="13.5" thickBot="1">
      <c r="A2" s="4"/>
      <c r="B2" s="688" t="s">
        <v>5</v>
      </c>
      <c r="C2" s="721"/>
      <c r="D2" s="721"/>
      <c r="E2" s="721"/>
      <c r="F2" s="721"/>
      <c r="G2" s="721"/>
      <c r="H2" s="721"/>
      <c r="I2" s="721"/>
      <c r="J2" s="721"/>
      <c r="K2" s="721"/>
      <c r="L2" s="721"/>
      <c r="M2" s="721"/>
      <c r="N2" s="721"/>
      <c r="O2" s="721"/>
      <c r="P2" s="721"/>
      <c r="Q2" s="721"/>
      <c r="R2" s="721"/>
      <c r="S2" s="721"/>
      <c r="T2" s="721"/>
      <c r="U2" s="721"/>
      <c r="V2" s="721"/>
      <c r="W2" s="721"/>
      <c r="X2" s="721"/>
      <c r="Y2" s="721"/>
      <c r="Z2" s="721"/>
      <c r="AA2" s="721"/>
      <c r="AB2" s="721"/>
      <c r="AC2" s="721"/>
      <c r="AD2" s="721"/>
      <c r="AE2" s="721"/>
      <c r="AF2" s="721"/>
      <c r="AG2" s="722"/>
    </row>
    <row r="3" spans="1:33" ht="13.5" thickBot="1">
      <c r="A3" s="4"/>
      <c r="B3" s="793" t="s">
        <v>40</v>
      </c>
      <c r="C3" s="796"/>
      <c r="D3" s="796"/>
      <c r="E3" s="796"/>
      <c r="F3" s="796"/>
      <c r="G3" s="794"/>
      <c r="H3" s="794"/>
      <c r="I3" s="794"/>
      <c r="J3" s="794"/>
      <c r="K3" s="794"/>
      <c r="L3" s="794"/>
      <c r="M3" s="794"/>
      <c r="N3" s="794"/>
      <c r="O3" s="794"/>
      <c r="P3" s="794"/>
      <c r="Q3" s="795"/>
      <c r="R3" s="793" t="s">
        <v>41</v>
      </c>
      <c r="S3" s="794"/>
      <c r="T3" s="794"/>
      <c r="U3" s="794"/>
      <c r="V3" s="794"/>
      <c r="W3" s="794"/>
      <c r="X3" s="794"/>
      <c r="Y3" s="794"/>
      <c r="Z3" s="794"/>
      <c r="AA3" s="794"/>
      <c r="AB3" s="794"/>
      <c r="AC3" s="794"/>
      <c r="AD3" s="794"/>
      <c r="AE3" s="794"/>
      <c r="AF3" s="794"/>
      <c r="AG3" s="795"/>
    </row>
    <row r="4" spans="1:33" ht="13.5" thickBot="1">
      <c r="A4" s="1"/>
      <c r="B4" s="160" t="s">
        <v>83</v>
      </c>
      <c r="C4" s="160" t="s">
        <v>84</v>
      </c>
      <c r="D4" s="160" t="s">
        <v>85</v>
      </c>
      <c r="E4" s="160" t="s">
        <v>86</v>
      </c>
      <c r="F4" s="160" t="s">
        <v>87</v>
      </c>
      <c r="G4" s="160" t="s">
        <v>88</v>
      </c>
      <c r="H4" s="160" t="s">
        <v>82</v>
      </c>
      <c r="I4" s="160" t="s">
        <v>0</v>
      </c>
      <c r="J4" s="160" t="s">
        <v>1</v>
      </c>
      <c r="K4" s="160" t="s">
        <v>2</v>
      </c>
      <c r="L4" s="160" t="s">
        <v>3</v>
      </c>
      <c r="M4" s="160" t="s">
        <v>4</v>
      </c>
      <c r="N4" s="160" t="s">
        <v>115</v>
      </c>
      <c r="O4" s="160" t="s">
        <v>117</v>
      </c>
      <c r="P4" s="160" t="s">
        <v>184</v>
      </c>
      <c r="Q4" s="161" t="s">
        <v>185</v>
      </c>
      <c r="R4" s="160" t="s">
        <v>83</v>
      </c>
      <c r="S4" s="160" t="s">
        <v>84</v>
      </c>
      <c r="T4" s="160" t="s">
        <v>85</v>
      </c>
      <c r="U4" s="160" t="s">
        <v>86</v>
      </c>
      <c r="V4" s="160" t="s">
        <v>87</v>
      </c>
      <c r="W4" s="160" t="s">
        <v>88</v>
      </c>
      <c r="X4" s="160" t="s">
        <v>82</v>
      </c>
      <c r="Y4" s="160" t="s">
        <v>0</v>
      </c>
      <c r="Z4" s="160" t="s">
        <v>1</v>
      </c>
      <c r="AA4" s="160" t="s">
        <v>2</v>
      </c>
      <c r="AB4" s="160" t="s">
        <v>3</v>
      </c>
      <c r="AC4" s="160" t="s">
        <v>4</v>
      </c>
      <c r="AD4" s="160" t="s">
        <v>115</v>
      </c>
      <c r="AE4" s="160" t="s">
        <v>117</v>
      </c>
      <c r="AF4" s="160" t="s">
        <v>184</v>
      </c>
      <c r="AG4" s="161" t="s">
        <v>185</v>
      </c>
    </row>
    <row r="5" spans="1:33">
      <c r="A5" s="4" t="s">
        <v>45</v>
      </c>
      <c r="B5" s="215">
        <v>6611.2261704000002</v>
      </c>
      <c r="C5" s="215">
        <v>6803.1226144000002</v>
      </c>
      <c r="D5" s="215">
        <v>7425.6878895999998</v>
      </c>
      <c r="E5" s="215">
        <v>7733.9952449000002</v>
      </c>
      <c r="F5" s="215">
        <v>7939.0995363000002</v>
      </c>
      <c r="G5" s="215">
        <v>8220.1217302000005</v>
      </c>
      <c r="H5" s="215">
        <v>8756.6035312000004</v>
      </c>
      <c r="I5" s="215">
        <v>9544.9917779999996</v>
      </c>
      <c r="J5" s="215">
        <v>10369.688461</v>
      </c>
      <c r="K5" s="215">
        <v>11165.861642</v>
      </c>
      <c r="L5" s="215">
        <v>10577.845488000001</v>
      </c>
      <c r="M5" s="215">
        <v>10300.393963</v>
      </c>
      <c r="N5" s="215">
        <v>10611.193614</v>
      </c>
      <c r="O5" s="215">
        <v>10780.491598000001</v>
      </c>
      <c r="P5" s="215">
        <v>10855.706333</v>
      </c>
      <c r="Q5" s="216">
        <v>11409.772219</v>
      </c>
      <c r="R5" s="577">
        <v>89728</v>
      </c>
      <c r="S5" s="577">
        <v>96976</v>
      </c>
      <c r="T5" s="577">
        <v>106865</v>
      </c>
      <c r="U5" s="577">
        <v>108539</v>
      </c>
      <c r="V5" s="577">
        <v>110404</v>
      </c>
      <c r="W5" s="577">
        <v>112317</v>
      </c>
      <c r="X5" s="577">
        <v>121135</v>
      </c>
      <c r="Y5" s="577">
        <v>130323</v>
      </c>
      <c r="Z5" s="577">
        <v>140375</v>
      </c>
      <c r="AA5" s="577">
        <v>151192</v>
      </c>
      <c r="AB5" s="577">
        <v>143791</v>
      </c>
      <c r="AC5" s="577">
        <v>140606</v>
      </c>
      <c r="AD5" s="127">
        <v>146628</v>
      </c>
      <c r="AE5" s="127">
        <v>146548</v>
      </c>
      <c r="AF5" s="127">
        <v>148435</v>
      </c>
      <c r="AG5" s="150">
        <v>156011</v>
      </c>
    </row>
    <row r="6" spans="1:33">
      <c r="A6" s="4" t="s">
        <v>46</v>
      </c>
      <c r="B6" s="217">
        <v>2268.9836706000001</v>
      </c>
      <c r="C6" s="217">
        <v>2450.6444299</v>
      </c>
      <c r="D6" s="217">
        <v>2289.7139010999999</v>
      </c>
      <c r="E6" s="217">
        <v>2207.1680400999999</v>
      </c>
      <c r="F6" s="217">
        <v>2104.3385382000001</v>
      </c>
      <c r="G6" s="217">
        <v>2030.0587103</v>
      </c>
      <c r="H6" s="217">
        <v>2393.9301448000001</v>
      </c>
      <c r="I6" s="217">
        <v>2778.5454512000001</v>
      </c>
      <c r="J6" s="217">
        <v>2998.1113762999998</v>
      </c>
      <c r="K6" s="217">
        <v>3064.3778453999998</v>
      </c>
      <c r="L6" s="217">
        <v>2853.3046233999999</v>
      </c>
      <c r="M6" s="217">
        <v>2541.5237728000002</v>
      </c>
      <c r="N6" s="217">
        <v>2727.6546392</v>
      </c>
      <c r="O6" s="217">
        <v>2645.5306304000001</v>
      </c>
      <c r="P6" s="217">
        <v>2799.3656695999998</v>
      </c>
      <c r="Q6" s="218">
        <v>2817.2053332</v>
      </c>
      <c r="R6" s="217">
        <v>28195</v>
      </c>
      <c r="S6" s="217">
        <v>32778</v>
      </c>
      <c r="T6" s="217">
        <v>29980</v>
      </c>
      <c r="U6" s="217">
        <v>28469</v>
      </c>
      <c r="V6" s="217">
        <v>25544</v>
      </c>
      <c r="W6" s="217">
        <v>24928</v>
      </c>
      <c r="X6" s="217">
        <v>29720</v>
      </c>
      <c r="Y6" s="217">
        <v>34278</v>
      </c>
      <c r="Z6" s="217">
        <v>37307</v>
      </c>
      <c r="AA6" s="217">
        <v>40384</v>
      </c>
      <c r="AB6" s="217">
        <v>33030</v>
      </c>
      <c r="AC6" s="217">
        <v>30558</v>
      </c>
      <c r="AD6" s="125">
        <v>35134</v>
      </c>
      <c r="AE6" s="125">
        <v>33207</v>
      </c>
      <c r="AF6" s="125">
        <v>34958</v>
      </c>
      <c r="AG6" s="89">
        <v>35651</v>
      </c>
    </row>
    <row r="7" spans="1:33">
      <c r="A7" s="4" t="s">
        <v>47</v>
      </c>
      <c r="B7" s="217">
        <v>110.43321597000001</v>
      </c>
      <c r="C7" s="217">
        <v>117.79138705</v>
      </c>
      <c r="D7" s="217">
        <v>146.33843161999999</v>
      </c>
      <c r="E7" s="217">
        <v>146.24016846999999</v>
      </c>
      <c r="F7" s="217">
        <v>82.659452727000001</v>
      </c>
      <c r="G7" s="217">
        <v>143.64276328</v>
      </c>
      <c r="H7" s="217">
        <v>112.96834488</v>
      </c>
      <c r="I7" s="217">
        <v>171.41554812000001</v>
      </c>
      <c r="J7" s="217">
        <v>221.33218031999999</v>
      </c>
      <c r="K7" s="217">
        <v>284.69666432999998</v>
      </c>
      <c r="L7" s="217">
        <v>562.23327640000002</v>
      </c>
      <c r="M7" s="217">
        <v>163.19778578</v>
      </c>
      <c r="N7" s="217">
        <v>201.12513738000001</v>
      </c>
      <c r="O7" s="217">
        <v>273.95856508999998</v>
      </c>
      <c r="P7" s="217">
        <v>319.58945322</v>
      </c>
      <c r="Q7" s="218">
        <v>243.38854802</v>
      </c>
      <c r="R7" s="217">
        <v>1964</v>
      </c>
      <c r="S7" s="217">
        <v>2128</v>
      </c>
      <c r="T7" s="217">
        <v>3236</v>
      </c>
      <c r="U7" s="217">
        <v>3034</v>
      </c>
      <c r="V7" s="217">
        <v>1596</v>
      </c>
      <c r="W7" s="217">
        <v>2225</v>
      </c>
      <c r="X7" s="217">
        <v>2278</v>
      </c>
      <c r="Y7" s="217">
        <v>3041</v>
      </c>
      <c r="Z7" s="217">
        <v>3812</v>
      </c>
      <c r="AA7" s="217">
        <v>5267</v>
      </c>
      <c r="AB7" s="217">
        <v>7851</v>
      </c>
      <c r="AC7" s="217">
        <v>2504</v>
      </c>
      <c r="AD7" s="125">
        <v>3589</v>
      </c>
      <c r="AE7" s="125">
        <v>4336</v>
      </c>
      <c r="AF7" s="125">
        <v>3926</v>
      </c>
      <c r="AG7" s="89">
        <v>3907</v>
      </c>
    </row>
    <row r="8" spans="1:33">
      <c r="A8" s="4" t="s">
        <v>48</v>
      </c>
      <c r="B8" s="217">
        <v>140.85125740000001</v>
      </c>
      <c r="C8" s="217">
        <v>-17.4207486</v>
      </c>
      <c r="D8" s="217">
        <v>18.847857587</v>
      </c>
      <c r="E8" s="217">
        <v>26.396526569999999</v>
      </c>
      <c r="F8" s="217">
        <v>91.997325367000002</v>
      </c>
      <c r="G8" s="217">
        <v>144.03569483999999</v>
      </c>
      <c r="H8" s="217">
        <v>176.06503516000001</v>
      </c>
      <c r="I8" s="217">
        <v>217.03308687000001</v>
      </c>
      <c r="J8" s="217">
        <v>257.37758343000002</v>
      </c>
      <c r="K8" s="217">
        <v>234.41795341</v>
      </c>
      <c r="L8" s="217">
        <v>234.77353733000001</v>
      </c>
      <c r="M8" s="217">
        <v>182.29340482000001</v>
      </c>
      <c r="N8" s="217">
        <v>340.54917781</v>
      </c>
      <c r="O8" s="217">
        <v>244.16276554999999</v>
      </c>
      <c r="P8" s="217">
        <v>259.49599702</v>
      </c>
      <c r="Q8" s="218">
        <v>333.52962208000002</v>
      </c>
      <c r="R8" s="217">
        <v>1813</v>
      </c>
      <c r="S8" s="217">
        <v>-338</v>
      </c>
      <c r="T8" s="217">
        <v>157</v>
      </c>
      <c r="U8" s="217">
        <v>220</v>
      </c>
      <c r="V8" s="217">
        <v>996</v>
      </c>
      <c r="W8" s="217">
        <v>1622</v>
      </c>
      <c r="X8" s="217">
        <v>1979</v>
      </c>
      <c r="Y8" s="217">
        <v>2493</v>
      </c>
      <c r="Z8" s="217">
        <v>2970</v>
      </c>
      <c r="AA8" s="217">
        <v>2713</v>
      </c>
      <c r="AB8" s="217">
        <v>2585</v>
      </c>
      <c r="AC8" s="217">
        <v>2037</v>
      </c>
      <c r="AD8" s="125">
        <v>6050</v>
      </c>
      <c r="AE8" s="125">
        <v>2901</v>
      </c>
      <c r="AF8" s="125">
        <v>3115</v>
      </c>
      <c r="AG8" s="89">
        <v>4118</v>
      </c>
    </row>
    <row r="9" spans="1:33">
      <c r="A9" s="4" t="s">
        <v>33</v>
      </c>
      <c r="B9" s="217">
        <v>4580.2531499999996</v>
      </c>
      <c r="C9" s="217">
        <v>4663.2376696000001</v>
      </c>
      <c r="D9" s="217">
        <v>5033.3226247000002</v>
      </c>
      <c r="E9" s="217">
        <v>5144.6669511</v>
      </c>
      <c r="F9" s="217">
        <v>5168.2747694999998</v>
      </c>
      <c r="G9" s="217">
        <v>6082.9893032999998</v>
      </c>
      <c r="H9" s="217">
        <v>6533.8496967999999</v>
      </c>
      <c r="I9" s="217">
        <v>6925.4583771999996</v>
      </c>
      <c r="J9" s="217">
        <v>7302.9599280000002</v>
      </c>
      <c r="K9" s="217">
        <v>7838.7458487000004</v>
      </c>
      <c r="L9" s="217">
        <v>7986.1195311000001</v>
      </c>
      <c r="M9" s="217">
        <v>7911.1944585000001</v>
      </c>
      <c r="N9" s="217">
        <v>7968.3351478000004</v>
      </c>
      <c r="O9" s="217">
        <v>8265.9457438999998</v>
      </c>
      <c r="P9" s="217">
        <v>8501.2569776</v>
      </c>
      <c r="Q9" s="218">
        <v>8730.3493815000002</v>
      </c>
      <c r="R9" s="217">
        <v>54746</v>
      </c>
      <c r="S9" s="217">
        <v>56935</v>
      </c>
      <c r="T9" s="217">
        <v>62068</v>
      </c>
      <c r="U9" s="217">
        <v>63162</v>
      </c>
      <c r="V9" s="217">
        <v>63529</v>
      </c>
      <c r="W9" s="217">
        <v>75148</v>
      </c>
      <c r="X9" s="217">
        <v>80923</v>
      </c>
      <c r="Y9" s="217">
        <v>85559</v>
      </c>
      <c r="Z9" s="217">
        <v>90916</v>
      </c>
      <c r="AA9" s="217">
        <v>95437</v>
      </c>
      <c r="AB9" s="217">
        <v>96613</v>
      </c>
      <c r="AC9" s="217">
        <v>96638</v>
      </c>
      <c r="AD9" s="125">
        <v>97747</v>
      </c>
      <c r="AE9" s="125">
        <v>101597</v>
      </c>
      <c r="AF9" s="125">
        <v>104483</v>
      </c>
      <c r="AG9" s="89">
        <v>107306</v>
      </c>
    </row>
    <row r="10" spans="1:33">
      <c r="A10" s="4" t="s">
        <v>49</v>
      </c>
      <c r="B10" s="217">
        <v>4965.7072377000004</v>
      </c>
      <c r="C10" s="217">
        <v>5275.1140812000003</v>
      </c>
      <c r="D10" s="217">
        <v>5506.9931797999998</v>
      </c>
      <c r="E10" s="217">
        <v>5810.0284339</v>
      </c>
      <c r="F10" s="217">
        <v>6038.3244166000004</v>
      </c>
      <c r="G10" s="217">
        <v>6696.6841470999998</v>
      </c>
      <c r="H10" s="217">
        <v>6949.8699268999999</v>
      </c>
      <c r="I10" s="217">
        <v>7182.2781477999997</v>
      </c>
      <c r="J10" s="217">
        <v>7880.8952515999999</v>
      </c>
      <c r="K10" s="217">
        <v>8092.5927922999999</v>
      </c>
      <c r="L10" s="217">
        <v>7617.0524783000001</v>
      </c>
      <c r="M10" s="217">
        <v>7326.3287249000005</v>
      </c>
      <c r="N10" s="217">
        <v>8365.9176527</v>
      </c>
      <c r="O10" s="217">
        <v>9385.5461276000005</v>
      </c>
      <c r="P10" s="217">
        <v>9568.9957472000006</v>
      </c>
      <c r="Q10" s="218">
        <v>10059.511812000001</v>
      </c>
      <c r="R10" s="217">
        <v>57843</v>
      </c>
      <c r="S10" s="217">
        <v>62139</v>
      </c>
      <c r="T10" s="217">
        <v>64919</v>
      </c>
      <c r="U10" s="217">
        <v>68329</v>
      </c>
      <c r="V10" s="217">
        <v>71604</v>
      </c>
      <c r="W10" s="217">
        <v>79207</v>
      </c>
      <c r="X10" s="217">
        <v>81864</v>
      </c>
      <c r="Y10" s="217">
        <v>83507</v>
      </c>
      <c r="Z10" s="217">
        <v>90008</v>
      </c>
      <c r="AA10" s="217">
        <v>92469</v>
      </c>
      <c r="AB10" s="217">
        <v>87805</v>
      </c>
      <c r="AC10" s="217">
        <v>84825</v>
      </c>
      <c r="AD10" s="125">
        <v>99523</v>
      </c>
      <c r="AE10" s="125">
        <v>112067</v>
      </c>
      <c r="AF10" s="125">
        <v>114465</v>
      </c>
      <c r="AG10" s="89">
        <v>120226</v>
      </c>
    </row>
    <row r="11" spans="1:33">
      <c r="A11" s="4" t="s">
        <v>50</v>
      </c>
      <c r="B11" s="217">
        <v>1773.8712178000001</v>
      </c>
      <c r="C11" s="217">
        <v>1779.1933082</v>
      </c>
      <c r="D11" s="217">
        <v>1810.1704393</v>
      </c>
      <c r="E11" s="217">
        <v>1778.8953409000001</v>
      </c>
      <c r="F11" s="217">
        <v>1788.127851</v>
      </c>
      <c r="G11" s="217">
        <v>1865.6110685000001</v>
      </c>
      <c r="H11" s="217">
        <v>1917.3898376</v>
      </c>
      <c r="I11" s="217">
        <v>1928.7939913</v>
      </c>
      <c r="J11" s="217">
        <v>1954.8438239</v>
      </c>
      <c r="K11" s="217">
        <v>2069.5758965999999</v>
      </c>
      <c r="L11" s="217">
        <v>2056.3195893000002</v>
      </c>
      <c r="M11" s="217">
        <v>2187.2114821</v>
      </c>
      <c r="N11" s="217">
        <v>2261.8936359999998</v>
      </c>
      <c r="O11" s="217">
        <v>2205.8012411999998</v>
      </c>
      <c r="P11" s="217">
        <v>2168.8219915</v>
      </c>
      <c r="Q11" s="218">
        <v>2196.7797667</v>
      </c>
      <c r="R11" s="217">
        <v>21553</v>
      </c>
      <c r="S11" s="217">
        <v>22510</v>
      </c>
      <c r="T11" s="217">
        <v>22630</v>
      </c>
      <c r="U11" s="217">
        <v>21916</v>
      </c>
      <c r="V11" s="217">
        <v>22147</v>
      </c>
      <c r="W11" s="217">
        <v>22786</v>
      </c>
      <c r="X11" s="217">
        <v>23313</v>
      </c>
      <c r="Y11" s="217">
        <v>23438</v>
      </c>
      <c r="Z11" s="217">
        <v>23585</v>
      </c>
      <c r="AA11" s="217">
        <v>24905</v>
      </c>
      <c r="AB11" s="217">
        <v>24615</v>
      </c>
      <c r="AC11" s="217">
        <v>26197</v>
      </c>
      <c r="AD11" s="125">
        <v>27256</v>
      </c>
      <c r="AE11" s="125">
        <v>26798</v>
      </c>
      <c r="AF11" s="125">
        <v>26571</v>
      </c>
      <c r="AG11" s="89">
        <v>26881</v>
      </c>
    </row>
    <row r="12" spans="1:33">
      <c r="A12" s="4" t="s">
        <v>51</v>
      </c>
      <c r="B12" s="217">
        <v>281.27984814000001</v>
      </c>
      <c r="C12" s="217">
        <v>397.79861553000001</v>
      </c>
      <c r="D12" s="217">
        <v>478.80561641999998</v>
      </c>
      <c r="E12" s="217">
        <v>389.58928159999999</v>
      </c>
      <c r="F12" s="217">
        <v>386.19331009000001</v>
      </c>
      <c r="G12" s="217">
        <v>374.43512966999998</v>
      </c>
      <c r="H12" s="217">
        <v>448.15599667999999</v>
      </c>
      <c r="I12" s="217">
        <v>545.43469491999997</v>
      </c>
      <c r="J12" s="217">
        <v>717.30474885000001</v>
      </c>
      <c r="K12" s="217">
        <v>904.41726517999996</v>
      </c>
      <c r="L12" s="217">
        <v>594.52347159999999</v>
      </c>
      <c r="M12" s="217">
        <v>517.17336838000006</v>
      </c>
      <c r="N12" s="217">
        <v>577.25533596000002</v>
      </c>
      <c r="O12" s="217">
        <v>510.81756363</v>
      </c>
      <c r="P12" s="217">
        <v>464.37315150000001</v>
      </c>
      <c r="Q12" s="218">
        <v>638.84522062999997</v>
      </c>
      <c r="R12" s="217">
        <v>4623</v>
      </c>
      <c r="S12" s="217">
        <v>6898</v>
      </c>
      <c r="T12" s="217">
        <v>8165</v>
      </c>
      <c r="U12" s="217">
        <v>6983</v>
      </c>
      <c r="V12" s="217">
        <v>7549</v>
      </c>
      <c r="W12" s="217">
        <v>7544</v>
      </c>
      <c r="X12" s="217">
        <v>8966</v>
      </c>
      <c r="Y12" s="217">
        <v>10918</v>
      </c>
      <c r="Z12" s="217">
        <v>13393</v>
      </c>
      <c r="AA12" s="217">
        <v>14123</v>
      </c>
      <c r="AB12" s="217">
        <v>8002</v>
      </c>
      <c r="AC12" s="217">
        <v>7904</v>
      </c>
      <c r="AD12" s="125">
        <v>8931</v>
      </c>
      <c r="AE12" s="125">
        <v>8919</v>
      </c>
      <c r="AF12" s="125">
        <v>9140</v>
      </c>
      <c r="AG12" s="89">
        <v>12481</v>
      </c>
    </row>
    <row r="13" spans="1:33">
      <c r="A13" s="4" t="s">
        <v>52</v>
      </c>
      <c r="B13" s="217">
        <v>952.35769316000005</v>
      </c>
      <c r="C13" s="217">
        <v>946.77442130999998</v>
      </c>
      <c r="D13" s="217">
        <v>941.81619952000005</v>
      </c>
      <c r="E13" s="217">
        <v>955.23091374000001</v>
      </c>
      <c r="F13" s="217">
        <v>1016.37772</v>
      </c>
      <c r="G13" s="217">
        <v>1088.2364897</v>
      </c>
      <c r="H13" s="217">
        <v>1040.7605151</v>
      </c>
      <c r="I13" s="217">
        <v>1087.5774758</v>
      </c>
      <c r="J13" s="217">
        <v>907.87430896000001</v>
      </c>
      <c r="K13" s="217">
        <v>887.17820141000004</v>
      </c>
      <c r="L13" s="217">
        <v>841.43772698999999</v>
      </c>
      <c r="M13" s="217">
        <v>1027.5309018999999</v>
      </c>
      <c r="N13" s="217">
        <v>1055.141347</v>
      </c>
      <c r="O13" s="217">
        <v>1206.5716010000001</v>
      </c>
      <c r="P13" s="217">
        <v>1283.1984116000001</v>
      </c>
      <c r="Q13" s="218">
        <v>1257.8453557</v>
      </c>
      <c r="R13" s="217">
        <v>7551</v>
      </c>
      <c r="S13" s="217">
        <v>7796</v>
      </c>
      <c r="T13" s="217">
        <v>7638</v>
      </c>
      <c r="U13" s="217">
        <v>7639</v>
      </c>
      <c r="V13" s="217">
        <v>8020</v>
      </c>
      <c r="W13" s="217">
        <v>8595</v>
      </c>
      <c r="X13" s="217">
        <v>8071</v>
      </c>
      <c r="Y13" s="217">
        <v>8438</v>
      </c>
      <c r="Z13" s="217">
        <v>7641</v>
      </c>
      <c r="AA13" s="217">
        <v>7982</v>
      </c>
      <c r="AB13" s="217">
        <v>7896</v>
      </c>
      <c r="AC13" s="217">
        <v>9462</v>
      </c>
      <c r="AD13" s="125">
        <v>9305</v>
      </c>
      <c r="AE13" s="125">
        <v>9878</v>
      </c>
      <c r="AF13" s="125">
        <v>9590</v>
      </c>
      <c r="AG13" s="89">
        <v>9556</v>
      </c>
    </row>
    <row r="14" spans="1:33">
      <c r="A14" s="4" t="s">
        <v>53</v>
      </c>
      <c r="B14" s="217">
        <v>572.72956710000005</v>
      </c>
      <c r="C14" s="217">
        <v>590.73957589999998</v>
      </c>
      <c r="D14" s="217">
        <v>607.28250188000004</v>
      </c>
      <c r="E14" s="217">
        <v>648.93131127000004</v>
      </c>
      <c r="F14" s="217">
        <v>694.64830574999996</v>
      </c>
      <c r="G14" s="217">
        <v>719.33345494000002</v>
      </c>
      <c r="H14" s="217">
        <v>761.52678060000005</v>
      </c>
      <c r="I14" s="217">
        <v>769.04324758999996</v>
      </c>
      <c r="J14" s="217">
        <v>750.75626495999995</v>
      </c>
      <c r="K14" s="217">
        <v>761.03677584000002</v>
      </c>
      <c r="L14" s="217">
        <v>813.73238400000002</v>
      </c>
      <c r="M14" s="217">
        <v>891.23444225000003</v>
      </c>
      <c r="N14" s="217">
        <v>912.27669448999995</v>
      </c>
      <c r="O14" s="217">
        <v>970.02012575000003</v>
      </c>
      <c r="P14" s="217">
        <v>940.72647340000003</v>
      </c>
      <c r="Q14" s="218">
        <v>960.53678635000006</v>
      </c>
      <c r="R14" s="217">
        <v>6034</v>
      </c>
      <c r="S14" s="217">
        <v>6500</v>
      </c>
      <c r="T14" s="217">
        <v>6612</v>
      </c>
      <c r="U14" s="217">
        <v>6975</v>
      </c>
      <c r="V14" s="217">
        <v>7382</v>
      </c>
      <c r="W14" s="217">
        <v>7610</v>
      </c>
      <c r="X14" s="217">
        <v>7889</v>
      </c>
      <c r="Y14" s="217">
        <v>7876</v>
      </c>
      <c r="Z14" s="217">
        <v>7914</v>
      </c>
      <c r="AA14" s="217">
        <v>8215</v>
      </c>
      <c r="AB14" s="217">
        <v>8598</v>
      </c>
      <c r="AC14" s="217">
        <v>9246</v>
      </c>
      <c r="AD14" s="125">
        <v>9434</v>
      </c>
      <c r="AE14" s="125">
        <v>10180</v>
      </c>
      <c r="AF14" s="125">
        <v>10139</v>
      </c>
      <c r="AG14" s="89">
        <v>10308</v>
      </c>
    </row>
    <row r="15" spans="1:33">
      <c r="A15" s="4" t="s">
        <v>54</v>
      </c>
      <c r="B15" s="217">
        <v>159.35224431</v>
      </c>
      <c r="C15" s="217">
        <v>150.85699797999999</v>
      </c>
      <c r="D15" s="217">
        <v>154.06900999999999</v>
      </c>
      <c r="E15" s="217">
        <v>132.32660921999999</v>
      </c>
      <c r="F15" s="217">
        <v>97.740960907000002</v>
      </c>
      <c r="G15" s="217">
        <v>89.414453195999997</v>
      </c>
      <c r="H15" s="217">
        <v>88.979371282000002</v>
      </c>
      <c r="I15" s="217">
        <v>94.824252904999994</v>
      </c>
      <c r="J15" s="217">
        <v>107.80067805</v>
      </c>
      <c r="K15" s="217">
        <v>108.49133868</v>
      </c>
      <c r="L15" s="217">
        <v>104.51310196</v>
      </c>
      <c r="M15" s="217">
        <v>105.8514256</v>
      </c>
      <c r="N15" s="217">
        <v>98.020681898999996</v>
      </c>
      <c r="O15" s="217">
        <v>121.99721077</v>
      </c>
      <c r="P15" s="217">
        <v>121.04150509999999</v>
      </c>
      <c r="Q15" s="218">
        <v>163.103284</v>
      </c>
      <c r="R15" s="217">
        <v>1527</v>
      </c>
      <c r="S15" s="217">
        <v>1500</v>
      </c>
      <c r="T15" s="217">
        <v>1517</v>
      </c>
      <c r="U15" s="217">
        <v>1317</v>
      </c>
      <c r="V15" s="217">
        <v>977</v>
      </c>
      <c r="W15" s="217">
        <v>898</v>
      </c>
      <c r="X15" s="217">
        <v>876</v>
      </c>
      <c r="Y15" s="217">
        <v>884</v>
      </c>
      <c r="Z15" s="217">
        <v>961</v>
      </c>
      <c r="AA15" s="217">
        <v>961</v>
      </c>
      <c r="AB15" s="217">
        <v>994</v>
      </c>
      <c r="AC15" s="217">
        <v>1029</v>
      </c>
      <c r="AD15" s="125">
        <v>1069</v>
      </c>
      <c r="AE15" s="125">
        <v>1221</v>
      </c>
      <c r="AF15" s="125">
        <v>1228</v>
      </c>
      <c r="AG15" s="89">
        <v>1645</v>
      </c>
    </row>
    <row r="16" spans="1:33">
      <c r="A16" s="4" t="s">
        <v>55</v>
      </c>
      <c r="B16" s="217">
        <v>63.093966020000003</v>
      </c>
      <c r="C16" s="217">
        <v>64.864051497999995</v>
      </c>
      <c r="D16" s="217">
        <v>70.521567973000003</v>
      </c>
      <c r="E16" s="217">
        <v>62.994037704999997</v>
      </c>
      <c r="F16" s="217">
        <v>65.228132545999998</v>
      </c>
      <c r="G16" s="217">
        <v>70.896048175000004</v>
      </c>
      <c r="H16" s="217">
        <v>77.030299240000005</v>
      </c>
      <c r="I16" s="217">
        <v>81.088529914999995</v>
      </c>
      <c r="J16" s="217">
        <v>103.59257368</v>
      </c>
      <c r="K16" s="217">
        <v>182.32908422</v>
      </c>
      <c r="L16" s="217">
        <v>167.93568665999999</v>
      </c>
      <c r="M16" s="217">
        <v>162.21856281999999</v>
      </c>
      <c r="N16" s="217">
        <v>182.52195205000001</v>
      </c>
      <c r="O16" s="217">
        <v>226.92530922</v>
      </c>
      <c r="P16" s="217">
        <v>234.35853713</v>
      </c>
      <c r="Q16" s="218">
        <v>251.3878162</v>
      </c>
      <c r="R16" s="217">
        <v>845</v>
      </c>
      <c r="S16" s="217">
        <v>882</v>
      </c>
      <c r="T16" s="217">
        <v>956</v>
      </c>
      <c r="U16" s="217">
        <v>802</v>
      </c>
      <c r="V16" s="217">
        <v>804</v>
      </c>
      <c r="W16" s="217">
        <v>799</v>
      </c>
      <c r="X16" s="217">
        <v>872</v>
      </c>
      <c r="Y16" s="217">
        <v>906</v>
      </c>
      <c r="Z16" s="217">
        <v>1112</v>
      </c>
      <c r="AA16" s="217">
        <v>1949</v>
      </c>
      <c r="AB16" s="217">
        <v>1835</v>
      </c>
      <c r="AC16" s="217">
        <v>1870</v>
      </c>
      <c r="AD16" s="125">
        <v>2183</v>
      </c>
      <c r="AE16" s="125">
        <v>2637</v>
      </c>
      <c r="AF16" s="125">
        <v>2818</v>
      </c>
      <c r="AG16" s="89">
        <v>3003</v>
      </c>
    </row>
    <row r="17" spans="1:34">
      <c r="A17" s="4" t="s">
        <v>56</v>
      </c>
      <c r="B17" s="217">
        <v>88.344311715000003</v>
      </c>
      <c r="C17" s="217">
        <v>103.07807278</v>
      </c>
      <c r="D17" s="217">
        <v>121.33958437</v>
      </c>
      <c r="E17" s="217">
        <v>134.29546067999999</v>
      </c>
      <c r="F17" s="217">
        <v>154.32734425000001</v>
      </c>
      <c r="G17" s="217">
        <v>164.16486431999999</v>
      </c>
      <c r="H17" s="217">
        <v>170.12323653999999</v>
      </c>
      <c r="I17" s="217">
        <v>173.15733918999999</v>
      </c>
      <c r="J17" s="217">
        <v>171.64141792999999</v>
      </c>
      <c r="K17" s="217">
        <v>171.78947299000001</v>
      </c>
      <c r="L17" s="217">
        <v>167.25746902</v>
      </c>
      <c r="M17" s="217">
        <v>164.99976887</v>
      </c>
      <c r="N17" s="217">
        <v>173.12961781000001</v>
      </c>
      <c r="O17" s="217">
        <v>204.02898006999999</v>
      </c>
      <c r="P17" s="217">
        <v>200.74794484</v>
      </c>
      <c r="Q17" s="218">
        <v>200.59046538000001</v>
      </c>
      <c r="R17" s="217">
        <v>1248</v>
      </c>
      <c r="S17" s="217">
        <v>1511</v>
      </c>
      <c r="T17" s="217">
        <v>1751</v>
      </c>
      <c r="U17" s="217">
        <v>1921</v>
      </c>
      <c r="V17" s="217">
        <v>2189</v>
      </c>
      <c r="W17" s="217">
        <v>2313</v>
      </c>
      <c r="X17" s="217">
        <v>2353</v>
      </c>
      <c r="Y17" s="217">
        <v>2347</v>
      </c>
      <c r="Z17" s="217">
        <v>2304</v>
      </c>
      <c r="AA17" s="217">
        <v>2302</v>
      </c>
      <c r="AB17" s="217">
        <v>2271</v>
      </c>
      <c r="AC17" s="217">
        <v>2262</v>
      </c>
      <c r="AD17" s="125">
        <v>2509</v>
      </c>
      <c r="AE17" s="125">
        <v>3002</v>
      </c>
      <c r="AF17" s="125">
        <v>3033</v>
      </c>
      <c r="AG17" s="89">
        <v>3018</v>
      </c>
    </row>
    <row r="18" spans="1:34">
      <c r="A18" s="4" t="s">
        <v>57</v>
      </c>
      <c r="B18" s="217">
        <v>31.172907356</v>
      </c>
      <c r="C18" s="217">
        <v>43.458022045</v>
      </c>
      <c r="D18" s="217">
        <v>45.268772963000004</v>
      </c>
      <c r="E18" s="217">
        <v>47.746642641000001</v>
      </c>
      <c r="F18" s="217">
        <v>51.939960558000003</v>
      </c>
      <c r="G18" s="217">
        <v>60.612504430999998</v>
      </c>
      <c r="H18" s="217">
        <v>64.138703587999998</v>
      </c>
      <c r="I18" s="217">
        <v>71.762917982000005</v>
      </c>
      <c r="J18" s="217">
        <v>78.624710936</v>
      </c>
      <c r="K18" s="217">
        <v>90.032476872999993</v>
      </c>
      <c r="L18" s="217">
        <v>81.830768939999999</v>
      </c>
      <c r="M18" s="217">
        <v>84.758868637999996</v>
      </c>
      <c r="N18" s="217">
        <v>97.186838379999998</v>
      </c>
      <c r="O18" s="217">
        <v>95.358190378000003</v>
      </c>
      <c r="P18" s="217">
        <v>98.995107407000006</v>
      </c>
      <c r="Q18" s="218">
        <v>105</v>
      </c>
      <c r="R18" s="217">
        <v>322</v>
      </c>
      <c r="S18" s="217">
        <v>456</v>
      </c>
      <c r="T18" s="217">
        <v>475</v>
      </c>
      <c r="U18" s="217">
        <v>501</v>
      </c>
      <c r="V18" s="217">
        <v>545</v>
      </c>
      <c r="W18" s="217">
        <v>636</v>
      </c>
      <c r="X18" s="217">
        <v>673</v>
      </c>
      <c r="Y18" s="217">
        <v>753</v>
      </c>
      <c r="Z18" s="217">
        <v>825</v>
      </c>
      <c r="AA18" s="217">
        <v>897</v>
      </c>
      <c r="AB18" s="217">
        <v>863</v>
      </c>
      <c r="AC18" s="217">
        <v>944</v>
      </c>
      <c r="AD18" s="125">
        <v>1094</v>
      </c>
      <c r="AE18" s="125">
        <v>1075</v>
      </c>
      <c r="AF18" s="125">
        <v>1116</v>
      </c>
      <c r="AG18" s="89">
        <v>1179</v>
      </c>
    </row>
    <row r="19" spans="1:34">
      <c r="A19" s="4" t="s">
        <v>58</v>
      </c>
      <c r="B19" s="217">
        <v>0</v>
      </c>
      <c r="C19" s="217">
        <v>0</v>
      </c>
      <c r="D19" s="217">
        <v>0</v>
      </c>
      <c r="E19" s="217">
        <v>70.834344049999999</v>
      </c>
      <c r="F19" s="217">
        <v>70.109312625000001</v>
      </c>
      <c r="G19" s="217">
        <v>71.301593582999999</v>
      </c>
      <c r="H19" s="217">
        <v>67.704076940999997</v>
      </c>
      <c r="I19" s="217">
        <v>64.947294651000007</v>
      </c>
      <c r="J19" s="217">
        <v>62.596787999999997</v>
      </c>
      <c r="K19" s="217">
        <v>64.691305056000004</v>
      </c>
      <c r="L19" s="217">
        <v>64.395326675999996</v>
      </c>
      <c r="M19" s="217">
        <v>61.396700375000002</v>
      </c>
      <c r="N19" s="217">
        <v>61.046970608000002</v>
      </c>
      <c r="O19" s="217">
        <v>62.585351273999997</v>
      </c>
      <c r="P19" s="217">
        <v>61.027526229999999</v>
      </c>
      <c r="Q19" s="218">
        <v>119.56826872000001</v>
      </c>
      <c r="R19" s="217">
        <v>0</v>
      </c>
      <c r="S19" s="217">
        <v>0</v>
      </c>
      <c r="T19" s="217">
        <v>0</v>
      </c>
      <c r="U19" s="217">
        <v>822</v>
      </c>
      <c r="V19" s="217">
        <v>813</v>
      </c>
      <c r="W19" s="217">
        <v>816</v>
      </c>
      <c r="X19" s="217">
        <v>750</v>
      </c>
      <c r="Y19" s="217">
        <v>741</v>
      </c>
      <c r="Z19" s="217">
        <v>696</v>
      </c>
      <c r="AA19" s="217">
        <v>705</v>
      </c>
      <c r="AB19" s="217">
        <v>711</v>
      </c>
      <c r="AC19" s="217">
        <v>687</v>
      </c>
      <c r="AD19" s="125">
        <v>660</v>
      </c>
      <c r="AE19" s="125">
        <v>678</v>
      </c>
      <c r="AF19" s="125">
        <v>663</v>
      </c>
      <c r="AG19" s="89">
        <v>1200</v>
      </c>
    </row>
    <row r="20" spans="1:34">
      <c r="A20" s="4" t="s">
        <v>59</v>
      </c>
      <c r="B20" s="217">
        <v>0</v>
      </c>
      <c r="C20" s="217">
        <v>0</v>
      </c>
      <c r="D20" s="217">
        <v>0</v>
      </c>
      <c r="E20" s="217">
        <v>0</v>
      </c>
      <c r="F20" s="217">
        <v>38.419384788000002</v>
      </c>
      <c r="G20" s="217">
        <v>45.705759749999999</v>
      </c>
      <c r="H20" s="217">
        <v>46.894419956</v>
      </c>
      <c r="I20" s="217">
        <v>46.789759699999998</v>
      </c>
      <c r="J20" s="217">
        <v>47.700223768999997</v>
      </c>
      <c r="K20" s="217">
        <v>53.873613151999997</v>
      </c>
      <c r="L20" s="217">
        <v>50.285969672</v>
      </c>
      <c r="M20" s="217">
        <v>49.403616481</v>
      </c>
      <c r="N20" s="217">
        <v>55.039673960000002</v>
      </c>
      <c r="O20" s="217">
        <v>47.979488732999997</v>
      </c>
      <c r="P20" s="217">
        <v>44.115066599000002</v>
      </c>
      <c r="Q20" s="218">
        <v>49.552423806</v>
      </c>
      <c r="R20" s="217">
        <v>0</v>
      </c>
      <c r="S20" s="217">
        <v>0</v>
      </c>
      <c r="T20" s="217">
        <v>0</v>
      </c>
      <c r="U20" s="217">
        <v>0</v>
      </c>
      <c r="V20" s="217">
        <v>293</v>
      </c>
      <c r="W20" s="217">
        <v>341</v>
      </c>
      <c r="X20" s="217">
        <v>326</v>
      </c>
      <c r="Y20" s="217">
        <v>323</v>
      </c>
      <c r="Z20" s="217">
        <v>324</v>
      </c>
      <c r="AA20" s="217">
        <v>339</v>
      </c>
      <c r="AB20" s="217">
        <v>321</v>
      </c>
      <c r="AC20" s="217">
        <v>276</v>
      </c>
      <c r="AD20" s="125">
        <v>294</v>
      </c>
      <c r="AE20" s="125">
        <v>283</v>
      </c>
      <c r="AF20" s="125">
        <v>261</v>
      </c>
      <c r="AG20" s="89">
        <v>294</v>
      </c>
    </row>
    <row r="21" spans="1:34">
      <c r="A21" s="4" t="s">
        <v>60</v>
      </c>
      <c r="B21" s="217">
        <v>136.67811516</v>
      </c>
      <c r="C21" s="217">
        <v>153.19569569999999</v>
      </c>
      <c r="D21" s="217">
        <v>166.76999785000001</v>
      </c>
      <c r="E21" s="217">
        <v>177.73385728</v>
      </c>
      <c r="F21" s="217">
        <v>176.76426427000001</v>
      </c>
      <c r="G21" s="217">
        <v>188.02646000999999</v>
      </c>
      <c r="H21" s="217">
        <v>218.60593188999999</v>
      </c>
      <c r="I21" s="217">
        <v>244.33458955</v>
      </c>
      <c r="J21" s="217">
        <v>257.72193614999998</v>
      </c>
      <c r="K21" s="217">
        <v>276.29737082999998</v>
      </c>
      <c r="L21" s="217">
        <v>244.8968902</v>
      </c>
      <c r="M21" s="217">
        <v>205.98768346</v>
      </c>
      <c r="N21" s="217">
        <v>175.31068916999999</v>
      </c>
      <c r="O21" s="217">
        <v>170.06649297999999</v>
      </c>
      <c r="P21" s="217">
        <v>214.09856733999999</v>
      </c>
      <c r="Q21" s="218">
        <v>239.97039956</v>
      </c>
      <c r="R21" s="217">
        <v>1804</v>
      </c>
      <c r="S21" s="217">
        <v>2054</v>
      </c>
      <c r="T21" s="217">
        <v>2236</v>
      </c>
      <c r="U21" s="217">
        <v>2383</v>
      </c>
      <c r="V21" s="217">
        <v>2370</v>
      </c>
      <c r="W21" s="217">
        <v>2521</v>
      </c>
      <c r="X21" s="217">
        <v>2931</v>
      </c>
      <c r="Y21" s="217">
        <v>3276</v>
      </c>
      <c r="Z21" s="217">
        <v>3618</v>
      </c>
      <c r="AA21" s="217">
        <v>3890</v>
      </c>
      <c r="AB21" s="217">
        <v>2931</v>
      </c>
      <c r="AC21" s="217">
        <v>2431</v>
      </c>
      <c r="AD21" s="125">
        <v>2722</v>
      </c>
      <c r="AE21" s="125">
        <v>2955</v>
      </c>
      <c r="AF21" s="125">
        <v>3150</v>
      </c>
      <c r="AG21" s="89">
        <v>3541</v>
      </c>
    </row>
    <row r="22" spans="1:34">
      <c r="A22" s="4" t="s">
        <v>61</v>
      </c>
      <c r="B22" s="217">
        <v>366.73382126000001</v>
      </c>
      <c r="C22" s="217">
        <v>378.69733431999998</v>
      </c>
      <c r="D22" s="217">
        <v>336.92776828000001</v>
      </c>
      <c r="E22" s="217">
        <v>332.53368917</v>
      </c>
      <c r="F22" s="217">
        <v>335.68529181000002</v>
      </c>
      <c r="G22" s="217">
        <v>365.08626730999998</v>
      </c>
      <c r="H22" s="217">
        <v>374.42886893999997</v>
      </c>
      <c r="I22" s="217">
        <v>399.77654251000001</v>
      </c>
      <c r="J22" s="217">
        <v>411.23296169000002</v>
      </c>
      <c r="K22" s="217">
        <v>436.03137214999998</v>
      </c>
      <c r="L22" s="217">
        <v>457.59584593</v>
      </c>
      <c r="M22" s="217">
        <v>466.39106552999999</v>
      </c>
      <c r="N22" s="217">
        <v>470.08029370999998</v>
      </c>
      <c r="O22" s="217">
        <v>477.38821265000001</v>
      </c>
      <c r="P22" s="217">
        <v>480.55481851000002</v>
      </c>
      <c r="Q22" s="218">
        <v>487.88270240999998</v>
      </c>
      <c r="R22" s="217">
        <v>4619</v>
      </c>
      <c r="S22" s="217">
        <v>4855</v>
      </c>
      <c r="T22" s="217">
        <v>4269</v>
      </c>
      <c r="U22" s="217">
        <v>4291</v>
      </c>
      <c r="V22" s="217">
        <v>4336</v>
      </c>
      <c r="W22" s="217">
        <v>4689</v>
      </c>
      <c r="X22" s="217">
        <v>4737</v>
      </c>
      <c r="Y22" s="217">
        <v>4950</v>
      </c>
      <c r="Z22" s="217">
        <v>5139</v>
      </c>
      <c r="AA22" s="217">
        <v>5412</v>
      </c>
      <c r="AB22" s="217">
        <v>5602</v>
      </c>
      <c r="AC22" s="217">
        <v>5692</v>
      </c>
      <c r="AD22" s="125">
        <v>5789</v>
      </c>
      <c r="AE22" s="125">
        <v>5930</v>
      </c>
      <c r="AF22" s="125">
        <v>6003</v>
      </c>
      <c r="AG22" s="89">
        <v>6121</v>
      </c>
    </row>
    <row r="23" spans="1:34">
      <c r="A23" s="4" t="s">
        <v>70</v>
      </c>
      <c r="B23" s="217">
        <v>1313.0611707999999</v>
      </c>
      <c r="C23" s="217">
        <v>1380.8523545</v>
      </c>
      <c r="D23" s="217">
        <v>1435.7193996000001</v>
      </c>
      <c r="E23" s="217">
        <v>1509.0494185</v>
      </c>
      <c r="F23" s="217">
        <v>1557.3165359</v>
      </c>
      <c r="G23" s="217">
        <v>1532.9075495</v>
      </c>
      <c r="H23" s="217">
        <v>1622.4068631</v>
      </c>
      <c r="I23" s="217">
        <v>1735.6479849</v>
      </c>
      <c r="J23" s="217">
        <v>1740.5947679000001</v>
      </c>
      <c r="K23" s="217">
        <v>1723.6887157000001</v>
      </c>
      <c r="L23" s="217">
        <v>1735.8549095000001</v>
      </c>
      <c r="M23" s="217">
        <v>1822.3616236</v>
      </c>
      <c r="N23" s="217">
        <v>1863.2892413</v>
      </c>
      <c r="O23" s="217">
        <v>1932.9085158</v>
      </c>
      <c r="P23" s="217">
        <v>1945.765889</v>
      </c>
      <c r="Q23" s="218">
        <v>1927.4527651000001</v>
      </c>
      <c r="R23" s="217">
        <v>13590</v>
      </c>
      <c r="S23" s="217">
        <v>14368</v>
      </c>
      <c r="T23" s="217">
        <v>15543</v>
      </c>
      <c r="U23" s="217">
        <v>16799</v>
      </c>
      <c r="V23" s="217">
        <v>17416</v>
      </c>
      <c r="W23" s="217">
        <v>17264</v>
      </c>
      <c r="X23" s="217">
        <v>17681</v>
      </c>
      <c r="Y23" s="217">
        <v>18700</v>
      </c>
      <c r="Z23" s="217">
        <v>19735</v>
      </c>
      <c r="AA23" s="217">
        <v>20311</v>
      </c>
      <c r="AB23" s="217">
        <v>21710</v>
      </c>
      <c r="AC23" s="217">
        <v>22401</v>
      </c>
      <c r="AD23" s="125">
        <v>22474</v>
      </c>
      <c r="AE23" s="125">
        <v>23713</v>
      </c>
      <c r="AF23" s="125">
        <v>24845</v>
      </c>
      <c r="AG23" s="89">
        <v>25564</v>
      </c>
    </row>
    <row r="24" spans="1:34">
      <c r="A24" s="4" t="s">
        <v>63</v>
      </c>
      <c r="B24" s="217">
        <v>1153</v>
      </c>
      <c r="C24" s="217">
        <v>1205</v>
      </c>
      <c r="D24" s="217">
        <v>1282</v>
      </c>
      <c r="E24" s="217">
        <v>1368</v>
      </c>
      <c r="F24" s="217">
        <v>1450</v>
      </c>
      <c r="G24" s="217">
        <v>1524</v>
      </c>
      <c r="H24" s="217">
        <v>1609</v>
      </c>
      <c r="I24" s="217">
        <v>1716</v>
      </c>
      <c r="J24" s="217">
        <v>1803</v>
      </c>
      <c r="K24" s="217">
        <v>1872</v>
      </c>
      <c r="L24" s="217">
        <v>1892</v>
      </c>
      <c r="M24" s="217">
        <v>1894</v>
      </c>
      <c r="N24" s="217">
        <v>1901</v>
      </c>
      <c r="O24" s="217">
        <v>1914</v>
      </c>
      <c r="P24" s="217">
        <v>1929</v>
      </c>
      <c r="Q24" s="218">
        <v>1941.2193479</v>
      </c>
      <c r="R24" s="217">
        <v>12208</v>
      </c>
      <c r="S24" s="217">
        <v>13099</v>
      </c>
      <c r="T24" s="217">
        <v>14390</v>
      </c>
      <c r="U24" s="217">
        <v>15471</v>
      </c>
      <c r="V24" s="217">
        <v>16882</v>
      </c>
      <c r="W24" s="217">
        <v>19031</v>
      </c>
      <c r="X24" s="217">
        <v>20190</v>
      </c>
      <c r="Y24" s="217">
        <v>21368</v>
      </c>
      <c r="Z24" s="217">
        <v>22490</v>
      </c>
      <c r="AA24" s="217">
        <v>23628</v>
      </c>
      <c r="AB24" s="217">
        <v>24644</v>
      </c>
      <c r="AC24" s="217">
        <v>25203</v>
      </c>
      <c r="AD24" s="125">
        <v>25706</v>
      </c>
      <c r="AE24" s="125">
        <v>25925</v>
      </c>
      <c r="AF24" s="125">
        <v>26285</v>
      </c>
      <c r="AG24" s="89">
        <v>27533</v>
      </c>
      <c r="AH24" s="252"/>
    </row>
    <row r="25" spans="1:34">
      <c r="A25" s="4" t="s">
        <v>71</v>
      </c>
      <c r="B25" s="217">
        <v>455.29785802999999</v>
      </c>
      <c r="C25" s="217">
        <v>460.99912897000002</v>
      </c>
      <c r="D25" s="217">
        <v>445.56880095999998</v>
      </c>
      <c r="E25" s="217">
        <v>466.81220006000001</v>
      </c>
      <c r="F25" s="217">
        <v>492.42980647000002</v>
      </c>
      <c r="G25" s="217">
        <v>839.13855794000006</v>
      </c>
      <c r="H25" s="217">
        <v>830.42164886</v>
      </c>
      <c r="I25" s="217">
        <v>802.85288399000001</v>
      </c>
      <c r="J25" s="217">
        <v>865.75828783999998</v>
      </c>
      <c r="K25" s="217">
        <v>912.31696289000001</v>
      </c>
      <c r="L25" s="217">
        <v>1181.3590799000001</v>
      </c>
      <c r="M25" s="217">
        <v>1161.9087585</v>
      </c>
      <c r="N25" s="217">
        <v>1177.1640239000001</v>
      </c>
      <c r="O25" s="217">
        <v>1256.1915501000001</v>
      </c>
      <c r="P25" s="217">
        <v>1206.6921588</v>
      </c>
      <c r="Q25" s="218">
        <v>1108.5192125000001</v>
      </c>
      <c r="R25" s="217">
        <v>4589</v>
      </c>
      <c r="S25" s="217">
        <v>4668</v>
      </c>
      <c r="T25" s="217">
        <v>4455</v>
      </c>
      <c r="U25" s="217">
        <v>4744</v>
      </c>
      <c r="V25" s="217">
        <v>5074</v>
      </c>
      <c r="W25" s="217">
        <v>9161</v>
      </c>
      <c r="X25" s="217">
        <v>8912</v>
      </c>
      <c r="Y25" s="217">
        <v>9202</v>
      </c>
      <c r="Z25" s="217">
        <v>9973</v>
      </c>
      <c r="AA25" s="217">
        <v>10352</v>
      </c>
      <c r="AB25" s="217">
        <v>13551</v>
      </c>
      <c r="AC25" s="217">
        <v>13286.838796</v>
      </c>
      <c r="AD25" s="125">
        <v>13716.226182</v>
      </c>
      <c r="AE25" s="125">
        <v>14901.694073999999</v>
      </c>
      <c r="AF25" s="125">
        <v>14077.492330999999</v>
      </c>
      <c r="AG25" s="89">
        <v>12676.903773</v>
      </c>
    </row>
    <row r="26" spans="1:34">
      <c r="A26" s="4" t="s">
        <v>65</v>
      </c>
      <c r="B26" s="217">
        <v>430.34769761000001</v>
      </c>
      <c r="C26" s="217">
        <v>348.47849731000002</v>
      </c>
      <c r="D26" s="217">
        <v>500.57108255000003</v>
      </c>
      <c r="E26" s="217">
        <v>384.77220935999998</v>
      </c>
      <c r="F26" s="217">
        <v>322.34944646000002</v>
      </c>
      <c r="G26" s="217">
        <v>377.57664649999998</v>
      </c>
      <c r="H26" s="217">
        <v>514.78841708000004</v>
      </c>
      <c r="I26" s="217">
        <v>536.46473919000005</v>
      </c>
      <c r="J26" s="217">
        <v>394.43375237999999</v>
      </c>
      <c r="K26" s="217">
        <v>606.49619869000003</v>
      </c>
      <c r="L26" s="217">
        <v>578.05905309000002</v>
      </c>
      <c r="M26" s="217">
        <v>425.18007110000002</v>
      </c>
      <c r="N26" s="217">
        <v>469.75638454</v>
      </c>
      <c r="O26" s="217">
        <v>502.24466604999998</v>
      </c>
      <c r="P26" s="217">
        <v>461.29714079000001</v>
      </c>
      <c r="Q26" s="218">
        <v>471.70508744</v>
      </c>
      <c r="R26" s="217">
        <v>5312</v>
      </c>
      <c r="S26" s="217">
        <v>4401</v>
      </c>
      <c r="T26" s="217">
        <v>6216</v>
      </c>
      <c r="U26" s="217">
        <v>4760</v>
      </c>
      <c r="V26" s="217">
        <v>3998</v>
      </c>
      <c r="W26" s="217">
        <v>4586</v>
      </c>
      <c r="X26" s="217">
        <v>6068</v>
      </c>
      <c r="Y26" s="217">
        <v>6279</v>
      </c>
      <c r="Z26" s="217">
        <v>4738</v>
      </c>
      <c r="AA26" s="217">
        <v>7209</v>
      </c>
      <c r="AB26" s="217">
        <v>6955</v>
      </c>
      <c r="AC26" s="217">
        <v>5204</v>
      </c>
      <c r="AD26" s="125">
        <v>5662</v>
      </c>
      <c r="AE26" s="125">
        <v>6095</v>
      </c>
      <c r="AF26" s="125">
        <v>5633</v>
      </c>
      <c r="AG26" s="89">
        <v>5781</v>
      </c>
    </row>
    <row r="27" spans="1:34">
      <c r="A27" s="4" t="s">
        <v>34</v>
      </c>
      <c r="B27" s="217">
        <v>2155.1584168999998</v>
      </c>
      <c r="C27" s="217">
        <v>2571.2046073000001</v>
      </c>
      <c r="D27" s="217">
        <v>2784.7819730000001</v>
      </c>
      <c r="E27" s="217">
        <v>2926.5650215000001</v>
      </c>
      <c r="F27" s="217">
        <v>2526.7096925000001</v>
      </c>
      <c r="G27" s="217">
        <v>2725.3845114000001</v>
      </c>
      <c r="H27" s="217">
        <v>2836.3855693999999</v>
      </c>
      <c r="I27" s="217">
        <v>3210.39327</v>
      </c>
      <c r="J27" s="217">
        <v>3361.0060529000002</v>
      </c>
      <c r="K27" s="217">
        <v>3433.6017591</v>
      </c>
      <c r="L27" s="217">
        <v>3703.9244604999999</v>
      </c>
      <c r="M27" s="217">
        <v>3522.2005484000001</v>
      </c>
      <c r="N27" s="217">
        <v>3653.8720631000001</v>
      </c>
      <c r="O27" s="217">
        <v>3654.0960952999999</v>
      </c>
      <c r="P27" s="217">
        <v>3853.0451650999998</v>
      </c>
      <c r="Q27" s="218">
        <v>3972.2162248999998</v>
      </c>
      <c r="R27" s="217">
        <v>20693</v>
      </c>
      <c r="S27" s="217">
        <v>21431</v>
      </c>
      <c r="T27" s="217">
        <v>21451</v>
      </c>
      <c r="U27" s="217">
        <v>22352</v>
      </c>
      <c r="V27" s="217">
        <v>23093</v>
      </c>
      <c r="W27" s="217">
        <v>24546</v>
      </c>
      <c r="X27" s="217">
        <v>26376</v>
      </c>
      <c r="Y27" s="217">
        <v>29869</v>
      </c>
      <c r="Z27" s="217">
        <v>31517</v>
      </c>
      <c r="AA27" s="217">
        <v>32888</v>
      </c>
      <c r="AB27" s="217">
        <v>36130</v>
      </c>
      <c r="AC27" s="217">
        <v>34353</v>
      </c>
      <c r="AD27" s="125">
        <v>35133</v>
      </c>
      <c r="AE27" s="125">
        <v>36098</v>
      </c>
      <c r="AF27" s="125">
        <v>37687</v>
      </c>
      <c r="AG27" s="89">
        <v>38281</v>
      </c>
    </row>
    <row r="28" spans="1:34" ht="13.5" thickBot="1">
      <c r="A28" s="1" t="s">
        <v>66</v>
      </c>
      <c r="B28" s="217">
        <v>40.338228047000001</v>
      </c>
      <c r="C28" s="217">
        <v>49.317002557000002</v>
      </c>
      <c r="D28" s="217">
        <v>113.0510771</v>
      </c>
      <c r="E28" s="217">
        <v>134.24136707</v>
      </c>
      <c r="F28" s="217">
        <v>145.63696307999999</v>
      </c>
      <c r="G28" s="217">
        <v>148.68458308000001</v>
      </c>
      <c r="H28" s="217">
        <v>152.65158260000001</v>
      </c>
      <c r="I28" s="217">
        <v>155.62642217000001</v>
      </c>
      <c r="J28" s="217">
        <v>141.06613282999999</v>
      </c>
      <c r="K28" s="217">
        <v>133.31537659</v>
      </c>
      <c r="L28" s="217">
        <v>135.3725306</v>
      </c>
      <c r="M28" s="217">
        <v>141.43989382999999</v>
      </c>
      <c r="N28" s="217">
        <v>123.97246344</v>
      </c>
      <c r="O28" s="217">
        <v>124.57712823</v>
      </c>
      <c r="P28" s="217">
        <v>308.43911356000001</v>
      </c>
      <c r="Q28" s="218">
        <v>272.17167061999999</v>
      </c>
      <c r="R28" s="217">
        <v>422</v>
      </c>
      <c r="S28" s="217">
        <v>514</v>
      </c>
      <c r="T28" s="217">
        <v>1310</v>
      </c>
      <c r="U28" s="217">
        <v>1559</v>
      </c>
      <c r="V28" s="217">
        <v>1698</v>
      </c>
      <c r="W28" s="217">
        <v>1738</v>
      </c>
      <c r="X28" s="217">
        <v>1770</v>
      </c>
      <c r="Y28" s="217">
        <v>1794</v>
      </c>
      <c r="Z28" s="217">
        <v>1644</v>
      </c>
      <c r="AA28" s="217">
        <v>1581</v>
      </c>
      <c r="AB28" s="217">
        <v>1572</v>
      </c>
      <c r="AC28" s="217">
        <v>1656</v>
      </c>
      <c r="AD28" s="92">
        <v>1501</v>
      </c>
      <c r="AE28" s="92">
        <v>1505</v>
      </c>
      <c r="AF28" s="92">
        <v>3602</v>
      </c>
      <c r="AG28" s="93">
        <v>3161</v>
      </c>
    </row>
    <row r="29" spans="1:34">
      <c r="A29" s="582" t="s">
        <v>38</v>
      </c>
      <c r="B29" s="165"/>
      <c r="C29" s="165"/>
      <c r="D29" s="165"/>
      <c r="E29" s="165"/>
      <c r="F29" s="165"/>
      <c r="G29" s="165"/>
      <c r="H29" s="165"/>
      <c r="I29" s="165"/>
      <c r="J29" s="165"/>
      <c r="K29" s="165"/>
      <c r="L29" s="165"/>
      <c r="M29" s="165"/>
      <c r="N29" s="165"/>
      <c r="O29" s="165"/>
      <c r="P29" s="165"/>
      <c r="Q29" s="166"/>
      <c r="R29" s="578"/>
      <c r="S29" s="578"/>
      <c r="T29" s="578"/>
      <c r="U29" s="578"/>
      <c r="V29" s="578"/>
      <c r="W29" s="578"/>
      <c r="X29" s="578"/>
      <c r="Y29" s="578"/>
      <c r="Z29" s="578"/>
      <c r="AA29" s="578"/>
      <c r="AB29" s="578"/>
      <c r="AC29" s="578"/>
      <c r="AD29" s="165"/>
      <c r="AE29" s="165"/>
      <c r="AF29" s="165"/>
      <c r="AG29" s="166"/>
    </row>
    <row r="30" spans="1:34" ht="13.5" thickBot="1">
      <c r="A30" s="583" t="s">
        <v>72</v>
      </c>
      <c r="B30" s="167">
        <v>28650.271765477995</v>
      </c>
      <c r="C30" s="167">
        <v>29916.997119450003</v>
      </c>
      <c r="D30" s="167">
        <v>31715.567676172996</v>
      </c>
      <c r="E30" s="167">
        <v>32589.047069786</v>
      </c>
      <c r="F30" s="167">
        <v>32794.698321698008</v>
      </c>
      <c r="G30" s="167">
        <v>35568.048291025007</v>
      </c>
      <c r="H30" s="167">
        <v>37764.678799137007</v>
      </c>
      <c r="I30" s="167">
        <v>40484.238325453</v>
      </c>
      <c r="J30" s="167">
        <v>42907.914211374991</v>
      </c>
      <c r="K30" s="167">
        <v>45367.855932090999</v>
      </c>
      <c r="L30" s="167">
        <v>44702.623199068003</v>
      </c>
      <c r="M30" s="167">
        <v>43316.180891634009</v>
      </c>
      <c r="N30" s="167">
        <v>45522.733276207</v>
      </c>
      <c r="O30" s="167">
        <v>47279.193153675005</v>
      </c>
      <c r="P30" s="167">
        <v>48320.708746045988</v>
      </c>
      <c r="Q30" s="168">
        <v>49958.103713716009</v>
      </c>
      <c r="R30" s="579">
        <v>341229</v>
      </c>
      <c r="S30" s="579">
        <v>364061</v>
      </c>
      <c r="T30" s="579">
        <v>386839</v>
      </c>
      <c r="U30" s="579">
        <v>392988</v>
      </c>
      <c r="V30" s="579">
        <v>399259</v>
      </c>
      <c r="W30" s="579">
        <v>431321</v>
      </c>
      <c r="X30" s="579">
        <v>460653</v>
      </c>
      <c r="Y30" s="579">
        <v>491263</v>
      </c>
      <c r="Z30" s="579">
        <v>522997</v>
      </c>
      <c r="AA30" s="579">
        <v>555111</v>
      </c>
      <c r="AB30" s="579">
        <v>540876</v>
      </c>
      <c r="AC30" s="579">
        <v>527271.838796</v>
      </c>
      <c r="AD30" s="167">
        <v>564109.22618200001</v>
      </c>
      <c r="AE30" s="167">
        <v>582449.694074</v>
      </c>
      <c r="AF30" s="167">
        <v>595223.49233100004</v>
      </c>
      <c r="AG30" s="168">
        <v>619442.903773</v>
      </c>
    </row>
    <row r="31" spans="1:34">
      <c r="A31" s="37" t="s">
        <v>73</v>
      </c>
      <c r="B31" s="584"/>
      <c r="C31" s="580"/>
      <c r="D31" s="580"/>
      <c r="E31" s="580"/>
      <c r="F31" s="580"/>
      <c r="G31" s="580"/>
      <c r="H31" s="580"/>
      <c r="I31" s="580"/>
      <c r="J31" s="580"/>
      <c r="K31" s="580"/>
      <c r="L31" s="580"/>
      <c r="M31" s="580"/>
      <c r="N31" s="580"/>
      <c r="O31" s="580"/>
      <c r="P31" s="580"/>
      <c r="Q31" s="585"/>
      <c r="R31" s="580"/>
      <c r="S31" s="580"/>
      <c r="T31" s="580"/>
      <c r="U31" s="580"/>
      <c r="V31" s="580"/>
      <c r="W31" s="580"/>
      <c r="X31" s="580"/>
      <c r="Y31" s="580"/>
      <c r="Z31" s="580"/>
      <c r="AA31" s="580"/>
      <c r="AB31" s="580"/>
      <c r="AC31" s="580"/>
      <c r="AD31" s="169"/>
      <c r="AE31" s="169"/>
      <c r="AF31" s="169"/>
      <c r="AG31" s="170"/>
    </row>
    <row r="32" spans="1:34">
      <c r="A32" s="38" t="s">
        <v>36</v>
      </c>
      <c r="B32" s="575">
        <v>217.75593779416394</v>
      </c>
      <c r="C32" s="171">
        <v>221.17079981782871</v>
      </c>
      <c r="D32" s="171">
        <v>382.5488748179489</v>
      </c>
      <c r="E32" s="171">
        <v>464.37689883662608</v>
      </c>
      <c r="F32" s="171">
        <v>434.37451079080074</v>
      </c>
      <c r="G32" s="171">
        <v>363.81044598192312</v>
      </c>
      <c r="H32" s="171">
        <v>439.27148235614345</v>
      </c>
      <c r="I32" s="171">
        <v>793.07062460595739</v>
      </c>
      <c r="J32" s="171">
        <v>752.85565204925956</v>
      </c>
      <c r="K32" s="171">
        <v>629.84306889303605</v>
      </c>
      <c r="L32" s="171">
        <v>1047.7949428673617</v>
      </c>
      <c r="M32" s="171">
        <v>503.09827001816802</v>
      </c>
      <c r="N32" s="171">
        <v>704.54370979217151</v>
      </c>
      <c r="O32" s="171">
        <v>916.8032336657443</v>
      </c>
      <c r="P32" s="171">
        <v>517.60892340947328</v>
      </c>
      <c r="Q32" s="586">
        <v>395.76416865024703</v>
      </c>
      <c r="R32" s="171">
        <v>2511</v>
      </c>
      <c r="S32" s="171">
        <v>2563.9999999700003</v>
      </c>
      <c r="T32" s="171">
        <v>4454.9999999200008</v>
      </c>
      <c r="U32" s="171">
        <v>5426.0000000399996</v>
      </c>
      <c r="V32" s="171">
        <v>5097.0000000199998</v>
      </c>
      <c r="W32" s="171">
        <v>4284.0000000300006</v>
      </c>
      <c r="X32" s="171">
        <v>5182.9999999900001</v>
      </c>
      <c r="Y32" s="171">
        <v>9384</v>
      </c>
      <c r="Z32" s="171">
        <v>8924</v>
      </c>
      <c r="AA32" s="171">
        <v>7473.9999999699994</v>
      </c>
      <c r="AB32" s="171">
        <v>12456.00000005</v>
      </c>
      <c r="AC32" s="171">
        <v>5991.16120434</v>
      </c>
      <c r="AD32" s="171">
        <v>8405.7738183600013</v>
      </c>
      <c r="AE32" s="171">
        <v>10958.3059257</v>
      </c>
      <c r="AF32" s="171">
        <v>6213.5076692700004</v>
      </c>
      <c r="AG32" s="172">
        <v>4766.0962266700008</v>
      </c>
    </row>
    <row r="33" spans="1:33" ht="13.5" thickBot="1">
      <c r="A33" s="39" t="s">
        <v>37</v>
      </c>
      <c r="B33" s="576">
        <v>1957.8582325100001</v>
      </c>
      <c r="C33" s="581">
        <v>2095.9728522699997</v>
      </c>
      <c r="D33" s="581">
        <v>3802.51874352</v>
      </c>
      <c r="E33" s="581">
        <v>4597.6072288900004</v>
      </c>
      <c r="F33" s="581">
        <v>4524.6198588699999</v>
      </c>
      <c r="G33" s="581">
        <v>3742.4448837299997</v>
      </c>
      <c r="H33" s="581">
        <v>4515.2379505299996</v>
      </c>
      <c r="I33" s="581">
        <v>8226.1311643999998</v>
      </c>
      <c r="J33" s="581">
        <v>8173.6920619999992</v>
      </c>
      <c r="K33" s="581">
        <v>6824.6589825400006</v>
      </c>
      <c r="L33" s="581">
        <v>11569.053260749999</v>
      </c>
      <c r="M33" s="581">
        <v>5682.0778652200006</v>
      </c>
      <c r="N33" s="581">
        <v>7458.6419085300004</v>
      </c>
      <c r="O33" s="581">
        <v>9667.8622481999992</v>
      </c>
      <c r="P33" s="581">
        <v>5234.7092174700001</v>
      </c>
      <c r="Q33" s="587">
        <v>3996.1614789599998</v>
      </c>
      <c r="R33" s="581">
        <v>2511</v>
      </c>
      <c r="S33" s="581">
        <v>2563.9999999700003</v>
      </c>
      <c r="T33" s="581">
        <v>4454.9999999200008</v>
      </c>
      <c r="U33" s="581">
        <v>5426.0000000399996</v>
      </c>
      <c r="V33" s="581">
        <v>5097.0000000199998</v>
      </c>
      <c r="W33" s="581">
        <v>4284.0000000300006</v>
      </c>
      <c r="X33" s="581">
        <v>5182.9999999900001</v>
      </c>
      <c r="Y33" s="581">
        <v>9384</v>
      </c>
      <c r="Z33" s="581">
        <v>8924</v>
      </c>
      <c r="AA33" s="581">
        <v>7473.9999999699994</v>
      </c>
      <c r="AB33" s="581">
        <v>12456.00000005</v>
      </c>
      <c r="AC33" s="581">
        <v>5991.16120434</v>
      </c>
      <c r="AD33" s="173">
        <v>8405.7738183600013</v>
      </c>
      <c r="AE33" s="173">
        <v>10958.3059257</v>
      </c>
      <c r="AF33" s="173">
        <v>6213.5076692700004</v>
      </c>
      <c r="AG33" s="174">
        <v>4766.0962266700008</v>
      </c>
    </row>
    <row r="34" spans="1:33">
      <c r="A34" s="14" t="s">
        <v>74</v>
      </c>
      <c r="B34" s="788"/>
      <c r="C34" s="788"/>
      <c r="D34" s="788"/>
      <c r="E34" s="788"/>
      <c r="F34" s="788"/>
      <c r="G34" s="788"/>
      <c r="H34" s="788"/>
      <c r="I34" s="788"/>
      <c r="J34" s="788"/>
      <c r="K34" s="788"/>
      <c r="L34" s="788"/>
      <c r="M34" s="788"/>
      <c r="N34" s="788"/>
      <c r="O34" s="788"/>
      <c r="P34" s="788"/>
      <c r="Q34" s="791"/>
      <c r="R34" s="464"/>
      <c r="S34" s="464"/>
      <c r="T34" s="464"/>
      <c r="U34" s="464"/>
      <c r="V34" s="464"/>
      <c r="W34" s="464"/>
      <c r="X34" s="464"/>
      <c r="Y34" s="464"/>
      <c r="Z34" s="464"/>
      <c r="AA34" s="464"/>
      <c r="AB34" s="464"/>
      <c r="AC34" s="464"/>
      <c r="AD34" s="788"/>
      <c r="AE34" s="788"/>
      <c r="AF34" s="788"/>
      <c r="AG34" s="791"/>
    </row>
    <row r="35" spans="1:33">
      <c r="A35" s="14" t="s">
        <v>39</v>
      </c>
      <c r="B35" s="789"/>
      <c r="C35" s="789"/>
      <c r="D35" s="789"/>
      <c r="E35" s="789"/>
      <c r="F35" s="789"/>
      <c r="G35" s="789"/>
      <c r="H35" s="789"/>
      <c r="I35" s="789"/>
      <c r="J35" s="789"/>
      <c r="K35" s="789"/>
      <c r="L35" s="789"/>
      <c r="M35" s="789"/>
      <c r="N35" s="789"/>
      <c r="O35" s="789"/>
      <c r="P35" s="789"/>
      <c r="Q35" s="792"/>
      <c r="R35" s="523"/>
      <c r="S35" s="523"/>
      <c r="T35" s="523"/>
      <c r="U35" s="523"/>
      <c r="V35" s="523"/>
      <c r="W35" s="523"/>
      <c r="X35" s="523"/>
      <c r="Y35" s="523"/>
      <c r="Z35" s="523"/>
      <c r="AA35" s="523"/>
      <c r="AB35" s="523"/>
      <c r="AC35" s="523"/>
      <c r="AD35" s="789"/>
      <c r="AE35" s="789"/>
      <c r="AF35" s="789"/>
      <c r="AG35" s="792"/>
    </row>
    <row r="36" spans="1:33">
      <c r="A36" s="15" t="s">
        <v>36</v>
      </c>
      <c r="B36" s="175">
        <v>28868.027703194166</v>
      </c>
      <c r="C36" s="175">
        <v>30138.16791911783</v>
      </c>
      <c r="D36" s="175">
        <v>32098.116551017949</v>
      </c>
      <c r="E36" s="175">
        <v>33053.423968436626</v>
      </c>
      <c r="F36" s="175">
        <v>33229.072832590806</v>
      </c>
      <c r="G36" s="175">
        <v>35931.858737081922</v>
      </c>
      <c r="H36" s="175">
        <v>38203.950280956138</v>
      </c>
      <c r="I36" s="175">
        <v>41277.308949805956</v>
      </c>
      <c r="J36" s="175">
        <v>43660.769864249261</v>
      </c>
      <c r="K36" s="175">
        <v>45997.699000893037</v>
      </c>
      <c r="L36" s="175">
        <v>45750.418140867361</v>
      </c>
      <c r="M36" s="175">
        <v>43819.279162518164</v>
      </c>
      <c r="N36" s="175">
        <v>46227.276986792174</v>
      </c>
      <c r="O36" s="175">
        <v>48195.996387665735</v>
      </c>
      <c r="P36" s="175">
        <v>48838.31766940948</v>
      </c>
      <c r="Q36" s="176">
        <v>50353.867882650244</v>
      </c>
      <c r="R36" s="175">
        <v>343740</v>
      </c>
      <c r="S36" s="175">
        <v>366624.99999496998</v>
      </c>
      <c r="T36" s="175">
        <v>391293.99999892002</v>
      </c>
      <c r="U36" s="175">
        <v>398414.00000304001</v>
      </c>
      <c r="V36" s="175">
        <v>404355.99999601999</v>
      </c>
      <c r="W36" s="175">
        <v>435604.99998802994</v>
      </c>
      <c r="X36" s="175">
        <v>465835.99999998999</v>
      </c>
      <c r="Y36" s="175">
        <v>500647.00001000002</v>
      </c>
      <c r="Z36" s="175">
        <v>531921</v>
      </c>
      <c r="AA36" s="175">
        <v>562584.99999996996</v>
      </c>
      <c r="AB36" s="175">
        <v>553332.00000005006</v>
      </c>
      <c r="AC36" s="175">
        <v>533263.00000434008</v>
      </c>
      <c r="AD36" s="175">
        <v>572515.00000836002</v>
      </c>
      <c r="AE36" s="175">
        <v>593407.99999569997</v>
      </c>
      <c r="AF36" s="175">
        <v>601437.00000927004</v>
      </c>
      <c r="AG36" s="176">
        <v>624208.99999666994</v>
      </c>
    </row>
    <row r="37" spans="1:33" ht="13.5" thickBot="1">
      <c r="A37" s="18" t="s">
        <v>37</v>
      </c>
      <c r="B37" s="94">
        <v>30608.12999791</v>
      </c>
      <c r="C37" s="94">
        <v>32012.969971570001</v>
      </c>
      <c r="D37" s="94">
        <v>35518.086419719999</v>
      </c>
      <c r="E37" s="94">
        <v>37186.654298490001</v>
      </c>
      <c r="F37" s="94">
        <v>37319.318180670001</v>
      </c>
      <c r="G37" s="94">
        <v>39310.49317483</v>
      </c>
      <c r="H37" s="94">
        <v>42279.916749129996</v>
      </c>
      <c r="I37" s="94">
        <v>48710.369489600002</v>
      </c>
      <c r="J37" s="94">
        <v>51081.606274200007</v>
      </c>
      <c r="K37" s="94">
        <v>52192.514914539999</v>
      </c>
      <c r="L37" s="94">
        <v>56271.67645875</v>
      </c>
      <c r="M37" s="94">
        <v>48998.258757719996</v>
      </c>
      <c r="N37" s="94">
        <v>52981.37518553</v>
      </c>
      <c r="O37" s="94">
        <v>56947.055402199992</v>
      </c>
      <c r="P37" s="94">
        <v>53555.417963470005</v>
      </c>
      <c r="Q37" s="95">
        <v>53954.265192959996</v>
      </c>
      <c r="R37" s="462">
        <v>343740</v>
      </c>
      <c r="S37" s="462">
        <v>366624.99999496998</v>
      </c>
      <c r="T37" s="462">
        <v>391293.99999892002</v>
      </c>
      <c r="U37" s="462">
        <v>398414.00000304001</v>
      </c>
      <c r="V37" s="462">
        <v>404355.99999601999</v>
      </c>
      <c r="W37" s="462">
        <v>435604.99998802994</v>
      </c>
      <c r="X37" s="462">
        <v>465835.99999998999</v>
      </c>
      <c r="Y37" s="462">
        <v>500647.00001000002</v>
      </c>
      <c r="Z37" s="462">
        <v>531921</v>
      </c>
      <c r="AA37" s="462">
        <v>562584.99999996996</v>
      </c>
      <c r="AB37" s="462">
        <v>553332.00000005006</v>
      </c>
      <c r="AC37" s="462">
        <v>533263.00000434008</v>
      </c>
      <c r="AD37" s="94">
        <v>572515.00000836002</v>
      </c>
      <c r="AE37" s="94">
        <v>593407.99999569997</v>
      </c>
      <c r="AF37" s="94">
        <v>601437.00000927004</v>
      </c>
      <c r="AG37" s="95">
        <v>624208.99999666994</v>
      </c>
    </row>
    <row r="38" spans="1:33">
      <c r="B38"/>
      <c r="C38"/>
      <c r="D38"/>
      <c r="E38"/>
      <c r="F38"/>
      <c r="G38"/>
      <c r="H38"/>
      <c r="I38"/>
      <c r="J38"/>
      <c r="K38"/>
      <c r="L38"/>
      <c r="M38"/>
      <c r="N38"/>
      <c r="O38"/>
      <c r="P38"/>
      <c r="Q38"/>
      <c r="R38"/>
      <c r="S38"/>
      <c r="T38"/>
      <c r="U38"/>
      <c r="V38"/>
      <c r="W38"/>
      <c r="X38"/>
      <c r="Y38"/>
      <c r="Z38"/>
      <c r="AA38"/>
      <c r="AB38"/>
      <c r="AC38"/>
      <c r="AD38"/>
      <c r="AE38"/>
      <c r="AF38"/>
      <c r="AG38"/>
    </row>
    <row r="39" spans="1:33">
      <c r="A39" s="666" t="s">
        <v>458</v>
      </c>
      <c r="B39"/>
      <c r="C39"/>
      <c r="D39"/>
      <c r="E39"/>
      <c r="F39"/>
      <c r="G39"/>
      <c r="H39"/>
      <c r="I39"/>
      <c r="J39"/>
      <c r="K39"/>
      <c r="L39"/>
      <c r="M39"/>
      <c r="N39"/>
      <c r="O39"/>
      <c r="P39"/>
      <c r="Q39" s="69"/>
      <c r="R39" s="69"/>
      <c r="S39" s="69"/>
      <c r="T39" s="69"/>
      <c r="U39" s="69"/>
      <c r="V39" s="69"/>
      <c r="W39" s="69"/>
      <c r="X39" s="69"/>
      <c r="Y39" s="69"/>
      <c r="Z39" s="69"/>
      <c r="AA39" s="69"/>
      <c r="AB39" s="69"/>
      <c r="AC39"/>
      <c r="AD39"/>
      <c r="AE39"/>
      <c r="AF39"/>
      <c r="AG39" s="86"/>
    </row>
  </sheetData>
  <mergeCells count="24">
    <mergeCell ref="A1:AG1"/>
    <mergeCell ref="AG34:AG35"/>
    <mergeCell ref="AD34:AD35"/>
    <mergeCell ref="AE34:AE35"/>
    <mergeCell ref="Q34:Q35"/>
    <mergeCell ref="M34:M35"/>
    <mergeCell ref="N34:N35"/>
    <mergeCell ref="O34:O35"/>
    <mergeCell ref="P34:P35"/>
    <mergeCell ref="AF34:AF35"/>
    <mergeCell ref="R3:AG3"/>
    <mergeCell ref="B34:B35"/>
    <mergeCell ref="B2:AG2"/>
    <mergeCell ref="B3:Q3"/>
    <mergeCell ref="H34:H35"/>
    <mergeCell ref="I34:I35"/>
    <mergeCell ref="J34:J35"/>
    <mergeCell ref="K34:K35"/>
    <mergeCell ref="L34:L35"/>
    <mergeCell ref="C34:C35"/>
    <mergeCell ref="D34:D35"/>
    <mergeCell ref="E34:E35"/>
    <mergeCell ref="F34:F35"/>
    <mergeCell ref="G34:G35"/>
  </mergeCells>
  <phoneticPr fontId="0" type="noConversion"/>
  <hyperlinks>
    <hyperlink ref="A39" location="'List of Tables'!A1" display="Back to contents"/>
  </hyperlinks>
  <pageMargins left="0.75" right="0.75" top="1" bottom="1" header="0.5" footer="0.5"/>
  <pageSetup paperSize="9" scale="95" orientation="landscape"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sqref="A1:E1"/>
    </sheetView>
  </sheetViews>
  <sheetFormatPr defaultRowHeight="12.75"/>
  <cols>
    <col min="1" max="1" width="37.5703125" customWidth="1"/>
    <col min="2" max="12" width="9.140625" customWidth="1"/>
  </cols>
  <sheetData>
    <row r="1" spans="1:19" ht="21.75" customHeight="1" thickBot="1">
      <c r="A1" s="797" t="s">
        <v>303</v>
      </c>
      <c r="B1" s="798"/>
      <c r="C1" s="798"/>
      <c r="D1" s="798"/>
      <c r="E1" s="798"/>
      <c r="F1" s="798"/>
      <c r="G1" s="798"/>
      <c r="H1" s="798"/>
      <c r="I1" s="798"/>
      <c r="J1" s="798"/>
      <c r="K1" s="798"/>
      <c r="L1" s="798"/>
      <c r="M1" s="798"/>
      <c r="N1" s="798"/>
      <c r="O1" s="798"/>
      <c r="P1" s="798"/>
      <c r="Q1" s="799"/>
      <c r="R1" s="159"/>
      <c r="S1" s="159"/>
    </row>
    <row r="2" spans="1:19" ht="13.5" thickBot="1">
      <c r="A2" s="525"/>
      <c r="B2" s="221" t="s">
        <v>83</v>
      </c>
      <c r="C2" s="222" t="s">
        <v>84</v>
      </c>
      <c r="D2" s="222" t="s">
        <v>85</v>
      </c>
      <c r="E2" s="222" t="s">
        <v>86</v>
      </c>
      <c r="F2" s="222" t="s">
        <v>87</v>
      </c>
      <c r="G2" s="222" t="s">
        <v>88</v>
      </c>
      <c r="H2" s="222" t="s">
        <v>82</v>
      </c>
      <c r="I2" s="222" t="s">
        <v>0</v>
      </c>
      <c r="J2" s="222" t="s">
        <v>1</v>
      </c>
      <c r="K2" s="222" t="s">
        <v>2</v>
      </c>
      <c r="L2" s="222" t="s">
        <v>3</v>
      </c>
      <c r="M2" s="222" t="s">
        <v>4</v>
      </c>
      <c r="N2" s="222" t="s">
        <v>115</v>
      </c>
      <c r="O2" s="222" t="s">
        <v>117</v>
      </c>
      <c r="P2" s="222" t="s">
        <v>184</v>
      </c>
      <c r="Q2" s="382" t="s">
        <v>185</v>
      </c>
      <c r="R2" s="159"/>
      <c r="S2" s="159"/>
    </row>
    <row r="3" spans="1:19">
      <c r="A3" s="626" t="s">
        <v>40</v>
      </c>
      <c r="B3" s="233"/>
      <c r="C3" s="399"/>
      <c r="D3" s="399"/>
      <c r="E3" s="399"/>
      <c r="F3" s="399"/>
      <c r="G3" s="399"/>
      <c r="H3" s="399"/>
      <c r="I3" s="399"/>
      <c r="J3" s="399"/>
      <c r="K3" s="399"/>
      <c r="L3" s="399"/>
      <c r="M3" s="250"/>
      <c r="N3" s="250"/>
      <c r="O3" s="250"/>
      <c r="P3" s="250"/>
      <c r="Q3" s="251"/>
      <c r="R3" s="159"/>
      <c r="S3" s="159"/>
    </row>
    <row r="4" spans="1:19">
      <c r="A4" s="519" t="s">
        <v>6</v>
      </c>
      <c r="B4" s="395">
        <v>5600</v>
      </c>
      <c r="C4" s="125">
        <v>5900</v>
      </c>
      <c r="D4" s="125">
        <v>6300</v>
      </c>
      <c r="E4" s="125">
        <v>6400</v>
      </c>
      <c r="F4" s="125">
        <v>6500</v>
      </c>
      <c r="G4" s="125">
        <v>7000</v>
      </c>
      <c r="H4" s="125">
        <v>7400</v>
      </c>
      <c r="I4" s="125">
        <v>7900</v>
      </c>
      <c r="J4" s="125">
        <v>8300</v>
      </c>
      <c r="K4" s="125">
        <v>8800</v>
      </c>
      <c r="L4" s="125">
        <v>8600</v>
      </c>
      <c r="M4" s="125">
        <v>8300</v>
      </c>
      <c r="N4" s="125">
        <v>8600</v>
      </c>
      <c r="O4" s="125">
        <v>8900</v>
      </c>
      <c r="P4" s="125">
        <v>9100</v>
      </c>
      <c r="Q4" s="383">
        <v>9400</v>
      </c>
      <c r="R4" s="206"/>
      <c r="S4" s="159"/>
    </row>
    <row r="5" spans="1:19">
      <c r="A5" s="519" t="s">
        <v>361</v>
      </c>
      <c r="B5" s="395">
        <v>5700</v>
      </c>
      <c r="C5" s="125">
        <v>5900</v>
      </c>
      <c r="D5" s="125">
        <v>6300</v>
      </c>
      <c r="E5" s="125">
        <v>6500</v>
      </c>
      <c r="F5" s="125">
        <v>6600</v>
      </c>
      <c r="G5" s="125">
        <v>7100</v>
      </c>
      <c r="H5" s="125">
        <v>7500</v>
      </c>
      <c r="I5" s="125">
        <v>8100</v>
      </c>
      <c r="J5" s="125">
        <v>8500</v>
      </c>
      <c r="K5" s="125">
        <v>8900</v>
      </c>
      <c r="L5" s="125">
        <v>8800</v>
      </c>
      <c r="M5" s="125">
        <v>8400</v>
      </c>
      <c r="N5" s="125">
        <v>8800</v>
      </c>
      <c r="O5" s="125">
        <v>9100</v>
      </c>
      <c r="P5" s="125">
        <v>9200</v>
      </c>
      <c r="Q5" s="383">
        <v>9400</v>
      </c>
      <c r="R5" s="206"/>
      <c r="S5" s="159"/>
    </row>
    <row r="6" spans="1:19" ht="13.5" thickBot="1">
      <c r="A6" s="527" t="s">
        <v>8</v>
      </c>
      <c r="B6" s="164">
        <v>6000</v>
      </c>
      <c r="C6" s="92">
        <v>6300</v>
      </c>
      <c r="D6" s="92">
        <v>7000</v>
      </c>
      <c r="E6" s="92">
        <v>7300</v>
      </c>
      <c r="F6" s="92">
        <v>7400</v>
      </c>
      <c r="G6" s="92">
        <v>7800</v>
      </c>
      <c r="H6" s="92">
        <v>8300</v>
      </c>
      <c r="I6" s="92">
        <v>9500</v>
      </c>
      <c r="J6" s="92">
        <v>9900</v>
      </c>
      <c r="K6" s="92">
        <v>10100</v>
      </c>
      <c r="L6" s="92">
        <v>10800</v>
      </c>
      <c r="M6" s="92">
        <v>9400</v>
      </c>
      <c r="N6" s="92">
        <v>10000</v>
      </c>
      <c r="O6" s="92">
        <v>10700</v>
      </c>
      <c r="P6" s="92">
        <v>10100</v>
      </c>
      <c r="Q6" s="93">
        <v>10100</v>
      </c>
      <c r="R6" s="206"/>
      <c r="S6" s="159"/>
    </row>
    <row r="7" spans="1:19">
      <c r="A7" s="626" t="s">
        <v>41</v>
      </c>
      <c r="B7" s="162"/>
      <c r="C7" s="127"/>
      <c r="D7" s="127"/>
      <c r="E7" s="127"/>
      <c r="F7" s="127"/>
      <c r="G7" s="127"/>
      <c r="H7" s="127"/>
      <c r="I7" s="127"/>
      <c r="J7" s="127"/>
      <c r="K7" s="127"/>
      <c r="L7" s="127"/>
      <c r="M7" s="127"/>
      <c r="N7" s="127"/>
      <c r="O7" s="127"/>
      <c r="P7" s="127"/>
      <c r="Q7" s="150"/>
      <c r="R7" s="206"/>
      <c r="S7" s="159"/>
    </row>
    <row r="8" spans="1:19">
      <c r="A8" s="519" t="s">
        <v>6</v>
      </c>
      <c r="B8" s="395">
        <v>5800</v>
      </c>
      <c r="C8" s="125">
        <v>6200</v>
      </c>
      <c r="D8" s="125">
        <v>6600</v>
      </c>
      <c r="E8" s="125">
        <v>6600</v>
      </c>
      <c r="F8" s="125">
        <v>6700</v>
      </c>
      <c r="G8" s="125">
        <v>7200</v>
      </c>
      <c r="H8" s="125">
        <v>7700</v>
      </c>
      <c r="I8" s="125">
        <v>8100</v>
      </c>
      <c r="J8" s="125">
        <v>8600</v>
      </c>
      <c r="K8" s="125">
        <v>9000</v>
      </c>
      <c r="L8" s="125">
        <v>8700</v>
      </c>
      <c r="M8" s="125">
        <v>8500</v>
      </c>
      <c r="N8" s="125">
        <v>9000</v>
      </c>
      <c r="O8" s="125">
        <v>9200</v>
      </c>
      <c r="P8" s="125">
        <v>9300</v>
      </c>
      <c r="Q8" s="383">
        <v>9600</v>
      </c>
      <c r="R8" s="206"/>
      <c r="S8" s="159"/>
    </row>
    <row r="9" spans="1:19" ht="13.5" thickBot="1">
      <c r="A9" s="527" t="s">
        <v>241</v>
      </c>
      <c r="B9" s="164">
        <v>5900</v>
      </c>
      <c r="C9" s="92">
        <v>6200</v>
      </c>
      <c r="D9" s="92">
        <v>6600</v>
      </c>
      <c r="E9" s="92">
        <v>6700</v>
      </c>
      <c r="F9" s="92">
        <v>6800</v>
      </c>
      <c r="G9" s="92">
        <v>7300</v>
      </c>
      <c r="H9" s="92">
        <v>7800</v>
      </c>
      <c r="I9" s="92">
        <v>8300</v>
      </c>
      <c r="J9" s="92">
        <v>8700</v>
      </c>
      <c r="K9" s="92">
        <v>9200</v>
      </c>
      <c r="L9" s="92">
        <v>8900</v>
      </c>
      <c r="M9" s="92">
        <v>8500</v>
      </c>
      <c r="N9" s="92">
        <v>9100</v>
      </c>
      <c r="O9" s="92">
        <v>9400</v>
      </c>
      <c r="P9" s="92">
        <v>9400</v>
      </c>
      <c r="Q9" s="93">
        <v>9700</v>
      </c>
      <c r="R9" s="206"/>
      <c r="S9" s="159"/>
    </row>
    <row r="10" spans="1:19">
      <c r="A10" s="136" t="s">
        <v>207</v>
      </c>
      <c r="B10" s="395"/>
      <c r="C10" s="125"/>
      <c r="D10" s="125"/>
      <c r="E10" s="125"/>
      <c r="F10" s="125"/>
      <c r="G10" s="125"/>
      <c r="H10" s="125"/>
      <c r="I10" s="125"/>
      <c r="J10" s="125"/>
      <c r="K10" s="125"/>
      <c r="L10" s="125"/>
      <c r="M10" s="125"/>
      <c r="N10" s="125"/>
      <c r="O10" s="125"/>
      <c r="P10" s="125"/>
      <c r="Q10" s="383"/>
      <c r="R10" s="206"/>
      <c r="S10" s="159"/>
    </row>
    <row r="11" spans="1:19">
      <c r="A11" s="519" t="s">
        <v>6</v>
      </c>
      <c r="B11" s="395">
        <v>-200</v>
      </c>
      <c r="C11" s="125">
        <v>-300</v>
      </c>
      <c r="D11" s="125">
        <v>-300</v>
      </c>
      <c r="E11" s="125">
        <v>-200</v>
      </c>
      <c r="F11" s="125">
        <v>-200</v>
      </c>
      <c r="G11" s="125">
        <v>-200</v>
      </c>
      <c r="H11" s="125">
        <v>-300</v>
      </c>
      <c r="I11" s="125">
        <v>-200</v>
      </c>
      <c r="J11" s="125">
        <v>-200</v>
      </c>
      <c r="K11" s="125">
        <v>-300</v>
      </c>
      <c r="L11" s="125">
        <v>-200</v>
      </c>
      <c r="M11" s="125">
        <v>-200</v>
      </c>
      <c r="N11" s="125">
        <v>-300</v>
      </c>
      <c r="O11" s="125">
        <v>-300</v>
      </c>
      <c r="P11" s="125">
        <v>-200</v>
      </c>
      <c r="Q11" s="383">
        <v>-300</v>
      </c>
      <c r="R11" s="206"/>
      <c r="S11" s="159"/>
    </row>
    <row r="12" spans="1:19">
      <c r="A12" s="519" t="s">
        <v>361</v>
      </c>
      <c r="B12" s="395">
        <v>-200</v>
      </c>
      <c r="C12" s="125">
        <v>-300</v>
      </c>
      <c r="D12" s="125">
        <v>-300</v>
      </c>
      <c r="E12" s="125">
        <v>-200</v>
      </c>
      <c r="F12" s="125">
        <v>-200</v>
      </c>
      <c r="G12" s="125">
        <v>-200</v>
      </c>
      <c r="H12" s="125">
        <v>-300</v>
      </c>
      <c r="I12" s="125">
        <v>-200</v>
      </c>
      <c r="J12" s="125">
        <v>-200</v>
      </c>
      <c r="K12" s="125">
        <v>-300</v>
      </c>
      <c r="L12" s="125">
        <v>-200</v>
      </c>
      <c r="M12" s="125">
        <v>-200</v>
      </c>
      <c r="N12" s="125">
        <v>-300</v>
      </c>
      <c r="O12" s="125">
        <v>-300</v>
      </c>
      <c r="P12" s="125">
        <v>-200</v>
      </c>
      <c r="Q12" s="383">
        <v>-300</v>
      </c>
      <c r="R12" s="206"/>
      <c r="S12" s="159"/>
    </row>
    <row r="13" spans="1:19" ht="13.5" thickBot="1">
      <c r="A13" s="527" t="s">
        <v>8</v>
      </c>
      <c r="B13" s="164">
        <v>200</v>
      </c>
      <c r="C13" s="92">
        <v>100</v>
      </c>
      <c r="D13" s="92">
        <v>400</v>
      </c>
      <c r="E13" s="92">
        <v>600</v>
      </c>
      <c r="F13" s="92">
        <v>600</v>
      </c>
      <c r="G13" s="92">
        <v>500</v>
      </c>
      <c r="H13" s="92">
        <v>500</v>
      </c>
      <c r="I13" s="92">
        <v>1200</v>
      </c>
      <c r="J13" s="92">
        <v>1200</v>
      </c>
      <c r="K13" s="92">
        <v>900</v>
      </c>
      <c r="L13" s="92">
        <v>1900</v>
      </c>
      <c r="M13" s="92">
        <v>800</v>
      </c>
      <c r="N13" s="92">
        <v>900</v>
      </c>
      <c r="O13" s="92">
        <v>1400</v>
      </c>
      <c r="P13" s="92">
        <v>600</v>
      </c>
      <c r="Q13" s="93">
        <v>400</v>
      </c>
      <c r="R13" s="206"/>
      <c r="S13" s="159"/>
    </row>
    <row r="14" spans="1:19">
      <c r="A14" s="118" t="s">
        <v>360</v>
      </c>
    </row>
    <row r="16" spans="1:19">
      <c r="A16" s="666" t="s">
        <v>458</v>
      </c>
    </row>
  </sheetData>
  <mergeCells count="1">
    <mergeCell ref="A1:Q1"/>
  </mergeCells>
  <hyperlinks>
    <hyperlink ref="A16" location="'List of Tables'!A1" display="Back to content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7"/>
  <sheetViews>
    <sheetView workbookViewId="0">
      <selection sqref="A1:E1"/>
    </sheetView>
  </sheetViews>
  <sheetFormatPr defaultRowHeight="12.75"/>
  <cols>
    <col min="2" max="2" width="26.140625" bestFit="1" customWidth="1"/>
  </cols>
  <sheetData>
    <row r="2" spans="1:20">
      <c r="A2" s="113"/>
      <c r="B2" s="113"/>
      <c r="C2" s="113"/>
      <c r="D2" s="113"/>
      <c r="E2" s="113"/>
      <c r="F2" s="113"/>
      <c r="G2" s="113"/>
      <c r="H2" s="113"/>
      <c r="I2" s="113"/>
      <c r="J2" s="113"/>
      <c r="K2" s="113"/>
      <c r="L2" s="113"/>
      <c r="M2" s="113"/>
      <c r="N2" s="113"/>
      <c r="O2" s="113"/>
      <c r="P2" s="113"/>
      <c r="Q2" s="113"/>
      <c r="R2" s="113"/>
      <c r="S2" s="113"/>
      <c r="T2" s="113"/>
    </row>
    <row r="3" spans="1:20">
      <c r="A3" s="113"/>
      <c r="T3" s="113"/>
    </row>
    <row r="4" spans="1:20">
      <c r="A4" s="113"/>
      <c r="T4" s="113"/>
    </row>
    <row r="5" spans="1:20">
      <c r="A5" s="113"/>
      <c r="T5" s="113"/>
    </row>
    <row r="6" spans="1:20">
      <c r="A6" s="113"/>
      <c r="T6" s="113"/>
    </row>
    <row r="7" spans="1:20">
      <c r="A7" s="113"/>
      <c r="T7" s="113"/>
    </row>
    <row r="8" spans="1:20">
      <c r="A8" s="113"/>
      <c r="T8" s="113"/>
    </row>
    <row r="9" spans="1:20">
      <c r="A9" s="113"/>
      <c r="T9" s="113"/>
    </row>
    <row r="10" spans="1:20">
      <c r="A10" s="113"/>
      <c r="T10" s="113"/>
    </row>
    <row r="11" spans="1:20">
      <c r="A11" s="113"/>
      <c r="T11" s="113"/>
    </row>
    <row r="12" spans="1:20">
      <c r="A12" s="113"/>
      <c r="B12" s="113"/>
      <c r="C12" s="113"/>
      <c r="D12" s="113"/>
      <c r="E12" s="113"/>
      <c r="F12" s="113"/>
      <c r="G12" s="113"/>
      <c r="H12" s="113"/>
      <c r="I12" s="113"/>
      <c r="J12" s="113"/>
      <c r="K12" s="113"/>
      <c r="L12" s="113"/>
      <c r="M12" s="113"/>
      <c r="N12" s="113"/>
      <c r="O12" s="113"/>
      <c r="P12" s="113"/>
      <c r="Q12" s="113"/>
      <c r="R12" s="113"/>
      <c r="S12" s="113"/>
      <c r="T12" s="113"/>
    </row>
    <row r="18" spans="2:19">
      <c r="S18" s="113"/>
    </row>
    <row r="19" spans="2:19">
      <c r="S19" s="113"/>
    </row>
    <row r="20" spans="2:19">
      <c r="S20" s="113"/>
    </row>
    <row r="21" spans="2:19">
      <c r="B21" s="118"/>
      <c r="C21" s="118"/>
      <c r="D21" s="118"/>
      <c r="E21" s="118"/>
      <c r="F21" s="118"/>
      <c r="G21" s="118"/>
      <c r="H21" s="118"/>
      <c r="I21" s="118"/>
      <c r="J21" s="118"/>
      <c r="K21" s="118"/>
      <c r="L21" s="118"/>
      <c r="M21" s="118"/>
      <c r="N21" s="118"/>
      <c r="O21" s="118"/>
      <c r="P21" s="118"/>
      <c r="Q21" s="118"/>
      <c r="R21" s="668" t="s">
        <v>215</v>
      </c>
      <c r="S21" s="113"/>
    </row>
    <row r="22" spans="2:19">
      <c r="B22" s="118"/>
      <c r="C22" s="668" t="s">
        <v>83</v>
      </c>
      <c r="D22" s="668" t="s">
        <v>84</v>
      </c>
      <c r="E22" s="668" t="s">
        <v>85</v>
      </c>
      <c r="F22" s="668" t="s">
        <v>86</v>
      </c>
      <c r="G22" s="668" t="s">
        <v>87</v>
      </c>
      <c r="H22" s="668" t="s">
        <v>88</v>
      </c>
      <c r="I22" s="668" t="s">
        <v>82</v>
      </c>
      <c r="J22" s="668" t="s">
        <v>0</v>
      </c>
      <c r="K22" s="668" t="s">
        <v>1</v>
      </c>
      <c r="L22" s="668" t="s">
        <v>2</v>
      </c>
      <c r="M22" s="668" t="s">
        <v>3</v>
      </c>
      <c r="N22" s="668" t="s">
        <v>4</v>
      </c>
      <c r="O22" s="668" t="s">
        <v>115</v>
      </c>
      <c r="P22" s="668" t="s">
        <v>117</v>
      </c>
      <c r="Q22" s="668" t="s">
        <v>184</v>
      </c>
      <c r="R22" s="668" t="s">
        <v>185</v>
      </c>
      <c r="S22" s="113"/>
    </row>
    <row r="23" spans="2:19">
      <c r="B23" s="118" t="s">
        <v>41</v>
      </c>
      <c r="C23" s="673">
        <v>2511</v>
      </c>
      <c r="D23" s="673">
        <v>2563.9999999700003</v>
      </c>
      <c r="E23" s="673">
        <v>4454.9999999200008</v>
      </c>
      <c r="F23" s="673">
        <v>5426.0000000399996</v>
      </c>
      <c r="G23" s="673">
        <v>5097.0000000199998</v>
      </c>
      <c r="H23" s="673">
        <v>4284.0000000300006</v>
      </c>
      <c r="I23" s="673">
        <v>5182.9999999900001</v>
      </c>
      <c r="J23" s="673">
        <v>9384</v>
      </c>
      <c r="K23" s="673">
        <v>8924</v>
      </c>
      <c r="L23" s="673">
        <v>7473.9999999699994</v>
      </c>
      <c r="M23" s="673">
        <v>12456.00000005</v>
      </c>
      <c r="N23" s="673">
        <v>5991.16120434</v>
      </c>
      <c r="O23" s="673">
        <v>8405.7738183600013</v>
      </c>
      <c r="P23" s="673">
        <v>10958.3059257</v>
      </c>
      <c r="Q23" s="673">
        <v>6213.5076692700004</v>
      </c>
      <c r="R23" s="673">
        <v>4766.0962266700008</v>
      </c>
      <c r="S23" s="113"/>
    </row>
    <row r="24" spans="2:19">
      <c r="B24" s="118" t="s">
        <v>213</v>
      </c>
      <c r="C24" s="673">
        <v>1957.8582325100001</v>
      </c>
      <c r="D24" s="673">
        <v>2095.9728522699997</v>
      </c>
      <c r="E24" s="673">
        <v>3802.51874352</v>
      </c>
      <c r="F24" s="673">
        <v>4597.6072288900004</v>
      </c>
      <c r="G24" s="673">
        <v>4524.6198588699999</v>
      </c>
      <c r="H24" s="673">
        <v>3742.4448837299997</v>
      </c>
      <c r="I24" s="673">
        <v>4515.2379505299996</v>
      </c>
      <c r="J24" s="673">
        <v>8226.1311643999998</v>
      </c>
      <c r="K24" s="673">
        <v>8173.6920619999992</v>
      </c>
      <c r="L24" s="673">
        <v>6824.6589825400006</v>
      </c>
      <c r="M24" s="673">
        <v>11569.053260749999</v>
      </c>
      <c r="N24" s="673">
        <v>5682.0778652200006</v>
      </c>
      <c r="O24" s="673">
        <v>7458.6419085300004</v>
      </c>
      <c r="P24" s="673">
        <v>9667.8622481999992</v>
      </c>
      <c r="Q24" s="673">
        <v>5234.7092174700001</v>
      </c>
      <c r="R24" s="673">
        <v>3996.1614789599998</v>
      </c>
      <c r="S24" s="113"/>
    </row>
    <row r="25" spans="2:19">
      <c r="B25" s="118" t="s">
        <v>214</v>
      </c>
      <c r="C25" s="673">
        <v>217.75593779416394</v>
      </c>
      <c r="D25" s="673">
        <v>221.17079981782871</v>
      </c>
      <c r="E25" s="673">
        <v>382.5488748179489</v>
      </c>
      <c r="F25" s="673">
        <v>464.37689883662608</v>
      </c>
      <c r="G25" s="673">
        <v>434.37451079080074</v>
      </c>
      <c r="H25" s="673">
        <v>363.81044598192312</v>
      </c>
      <c r="I25" s="673">
        <v>439.27148235614345</v>
      </c>
      <c r="J25" s="673">
        <v>793.07062460595739</v>
      </c>
      <c r="K25" s="673">
        <v>752.85565204925956</v>
      </c>
      <c r="L25" s="673">
        <v>629.84306889303605</v>
      </c>
      <c r="M25" s="673">
        <v>1047.7949428673617</v>
      </c>
      <c r="N25" s="673">
        <v>503.09827001816802</v>
      </c>
      <c r="O25" s="673">
        <v>704.54370979217151</v>
      </c>
      <c r="P25" s="673">
        <v>916.8032336657443</v>
      </c>
      <c r="Q25" s="673">
        <v>517.60892340947328</v>
      </c>
      <c r="R25" s="673">
        <v>395.76416865024703</v>
      </c>
      <c r="S25" s="113"/>
    </row>
    <row r="26" spans="2:19">
      <c r="B26" s="113"/>
      <c r="C26" s="113"/>
      <c r="D26" s="113"/>
      <c r="E26" s="113"/>
      <c r="F26" s="113"/>
      <c r="G26" s="113"/>
      <c r="H26" s="113"/>
      <c r="I26" s="113"/>
      <c r="J26" s="113"/>
      <c r="K26" s="113"/>
      <c r="L26" s="113"/>
      <c r="M26" s="113"/>
      <c r="N26" s="113"/>
      <c r="O26" s="113"/>
      <c r="P26" s="113"/>
      <c r="Q26" s="113"/>
      <c r="R26" s="113"/>
      <c r="S26" s="113"/>
    </row>
    <row r="27" spans="2:19">
      <c r="B27" s="666" t="s">
        <v>458</v>
      </c>
    </row>
  </sheetData>
  <hyperlinks>
    <hyperlink ref="B27" location="'List of Tables'!A1" display="Back to contents"/>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10"/>
  <sheetViews>
    <sheetView workbookViewId="0">
      <selection sqref="A1:E1"/>
    </sheetView>
  </sheetViews>
  <sheetFormatPr defaultRowHeight="12.75"/>
  <cols>
    <col min="1" max="1" width="41" customWidth="1"/>
  </cols>
  <sheetData>
    <row r="1" spans="1:17" ht="16.5" customHeight="1" thickBot="1">
      <c r="A1" s="675" t="s">
        <v>331</v>
      </c>
      <c r="B1" s="702"/>
      <c r="C1" s="702"/>
      <c r="D1" s="702"/>
      <c r="E1" s="702"/>
      <c r="F1" s="702"/>
      <c r="G1" s="702"/>
      <c r="H1" s="702"/>
      <c r="I1" s="702"/>
      <c r="J1" s="702"/>
      <c r="K1" s="702"/>
      <c r="L1" s="702"/>
      <c r="M1" s="686"/>
      <c r="N1" s="686"/>
      <c r="O1" s="686"/>
      <c r="P1" s="686"/>
      <c r="Q1" s="687"/>
    </row>
    <row r="2" spans="1:17">
      <c r="A2" s="711"/>
      <c r="B2" s="802" t="s">
        <v>89</v>
      </c>
      <c r="C2" s="803"/>
      <c r="D2" s="803"/>
      <c r="E2" s="803"/>
      <c r="F2" s="803"/>
      <c r="G2" s="803"/>
      <c r="H2" s="803"/>
      <c r="I2" s="803"/>
      <c r="J2" s="803"/>
      <c r="K2" s="803"/>
      <c r="L2" s="803"/>
      <c r="M2" s="803"/>
      <c r="N2" s="803"/>
      <c r="O2" s="803"/>
      <c r="P2" s="803"/>
      <c r="Q2" s="804"/>
    </row>
    <row r="3" spans="1:17" ht="13.5" thickBot="1">
      <c r="A3" s="712"/>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66" t="s">
        <v>184</v>
      </c>
      <c r="Q3" s="22" t="s">
        <v>185</v>
      </c>
    </row>
    <row r="4" spans="1:17">
      <c r="A4" s="4" t="s">
        <v>90</v>
      </c>
      <c r="B4" s="63">
        <v>404</v>
      </c>
      <c r="C4" s="63">
        <v>443</v>
      </c>
      <c r="D4" s="63">
        <v>608</v>
      </c>
      <c r="E4" s="63">
        <v>601</v>
      </c>
      <c r="F4" s="63">
        <v>477</v>
      </c>
      <c r="G4" s="63">
        <v>48</v>
      </c>
      <c r="H4" s="63">
        <v>68</v>
      </c>
      <c r="I4" s="63">
        <v>61</v>
      </c>
      <c r="J4" s="63">
        <v>60</v>
      </c>
      <c r="K4" s="63">
        <v>66</v>
      </c>
      <c r="L4" s="63">
        <v>63</v>
      </c>
      <c r="M4" s="63">
        <v>67</v>
      </c>
      <c r="N4" s="63">
        <v>70</v>
      </c>
      <c r="O4" s="63">
        <v>67</v>
      </c>
      <c r="P4" s="63">
        <v>69</v>
      </c>
      <c r="Q4" s="64">
        <v>72</v>
      </c>
    </row>
    <row r="5" spans="1:17">
      <c r="A5" s="4" t="s">
        <v>91</v>
      </c>
      <c r="B5" s="180">
        <v>1605</v>
      </c>
      <c r="C5" s="180">
        <v>1268</v>
      </c>
      <c r="D5" s="180">
        <v>2329</v>
      </c>
      <c r="E5" s="180">
        <v>3515</v>
      </c>
      <c r="F5" s="180">
        <v>3662</v>
      </c>
      <c r="G5" s="180">
        <v>3057</v>
      </c>
      <c r="H5" s="180">
        <v>3831</v>
      </c>
      <c r="I5" s="180">
        <v>7307</v>
      </c>
      <c r="J5" s="180">
        <v>6709</v>
      </c>
      <c r="K5" s="180">
        <v>5728</v>
      </c>
      <c r="L5" s="180">
        <v>9826</v>
      </c>
      <c r="M5" s="180">
        <v>4998</v>
      </c>
      <c r="N5" s="180">
        <v>6864</v>
      </c>
      <c r="O5" s="180">
        <v>8840</v>
      </c>
      <c r="P5" s="180">
        <v>4393</v>
      </c>
      <c r="Q5" s="181">
        <v>3556</v>
      </c>
    </row>
    <row r="6" spans="1:17">
      <c r="A6" s="179" t="s">
        <v>92</v>
      </c>
      <c r="B6" s="180">
        <v>502</v>
      </c>
      <c r="C6" s="180">
        <v>853</v>
      </c>
      <c r="D6" s="180">
        <v>1518</v>
      </c>
      <c r="E6" s="180">
        <v>1310</v>
      </c>
      <c r="F6" s="180">
        <v>958</v>
      </c>
      <c r="G6" s="180">
        <v>1179</v>
      </c>
      <c r="H6" s="180">
        <v>1284</v>
      </c>
      <c r="I6" s="180">
        <v>2016</v>
      </c>
      <c r="J6" s="180">
        <v>2155</v>
      </c>
      <c r="K6" s="180">
        <v>1680</v>
      </c>
      <c r="L6" s="180">
        <v>2567</v>
      </c>
      <c r="M6" s="180">
        <v>923</v>
      </c>
      <c r="N6" s="180">
        <v>1458</v>
      </c>
      <c r="O6" s="180">
        <v>2032</v>
      </c>
      <c r="P6" s="180">
        <v>1737</v>
      </c>
      <c r="Q6" s="181">
        <v>1118</v>
      </c>
    </row>
    <row r="7" spans="1:17" ht="13.5" thickBot="1">
      <c r="A7" s="178" t="s">
        <v>188</v>
      </c>
      <c r="B7" s="182">
        <v>0</v>
      </c>
      <c r="C7" s="182">
        <v>0</v>
      </c>
      <c r="D7" s="182">
        <v>0</v>
      </c>
      <c r="E7" s="182">
        <v>0</v>
      </c>
      <c r="F7" s="182">
        <v>0</v>
      </c>
      <c r="G7" s="182">
        <v>0</v>
      </c>
      <c r="H7" s="182">
        <v>0</v>
      </c>
      <c r="I7" s="182">
        <v>0</v>
      </c>
      <c r="J7" s="182">
        <v>0</v>
      </c>
      <c r="K7" s="182">
        <v>0</v>
      </c>
      <c r="L7" s="182">
        <v>0</v>
      </c>
      <c r="M7" s="182">
        <v>3.1612042022</v>
      </c>
      <c r="N7" s="182">
        <v>13.773818309999999</v>
      </c>
      <c r="O7" s="182">
        <v>19.305925664</v>
      </c>
      <c r="P7" s="182">
        <v>14.507669285</v>
      </c>
      <c r="Q7" s="183">
        <v>20.096226714</v>
      </c>
    </row>
    <row r="8" spans="1:17" ht="13.5" thickBot="1">
      <c r="A8" s="10" t="s">
        <v>11</v>
      </c>
      <c r="B8" s="72">
        <v>2511</v>
      </c>
      <c r="C8" s="72">
        <v>2564</v>
      </c>
      <c r="D8" s="72">
        <v>4455</v>
      </c>
      <c r="E8" s="72">
        <v>5426</v>
      </c>
      <c r="F8" s="72">
        <v>5097</v>
      </c>
      <c r="G8" s="72">
        <v>4284</v>
      </c>
      <c r="H8" s="72">
        <v>5183</v>
      </c>
      <c r="I8" s="72">
        <v>9384</v>
      </c>
      <c r="J8" s="72">
        <v>8924</v>
      </c>
      <c r="K8" s="72">
        <v>7474</v>
      </c>
      <c r="L8" s="72">
        <v>12456</v>
      </c>
      <c r="M8" s="72">
        <v>5991.1612042021998</v>
      </c>
      <c r="N8" s="72">
        <v>8405.7738183100009</v>
      </c>
      <c r="O8" s="72">
        <v>10958.305925664001</v>
      </c>
      <c r="P8" s="72">
        <v>6213.5076692849998</v>
      </c>
      <c r="Q8" s="73">
        <v>4766.0962267140003</v>
      </c>
    </row>
    <row r="9" spans="1:17" ht="22.5" customHeight="1">
      <c r="A9" s="800"/>
      <c r="B9" s="801"/>
      <c r="C9" s="801"/>
      <c r="D9" s="801"/>
      <c r="E9" s="801"/>
      <c r="F9" s="801"/>
      <c r="G9" s="801"/>
      <c r="H9" s="801"/>
      <c r="I9" s="801"/>
      <c r="J9" s="801"/>
      <c r="K9" s="801"/>
      <c r="L9" s="801"/>
      <c r="M9" s="800"/>
      <c r="N9" s="800"/>
      <c r="O9" s="800"/>
      <c r="P9" s="800"/>
      <c r="Q9" s="800"/>
    </row>
    <row r="10" spans="1:17">
      <c r="A10" s="666" t="s">
        <v>458</v>
      </c>
    </row>
  </sheetData>
  <mergeCells count="4">
    <mergeCell ref="A9:Q9"/>
    <mergeCell ref="A1:Q1"/>
    <mergeCell ref="A2:A3"/>
    <mergeCell ref="B2:Q2"/>
  </mergeCells>
  <phoneticPr fontId="0" type="noConversion"/>
  <hyperlinks>
    <hyperlink ref="A10" location="'List of Tables'!A1" display="Back to contents"/>
  </hyperlinks>
  <pageMargins left="0.75" right="0.75" top="1" bottom="1" header="0.5" footer="0.5"/>
  <pageSetup paperSize="9" orientation="landscape" horizontalDpi="300" vertic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
  <sheetViews>
    <sheetView workbookViewId="0">
      <selection sqref="A1:E1"/>
    </sheetView>
  </sheetViews>
  <sheetFormatPr defaultRowHeight="12.75"/>
  <cols>
    <col min="1" max="1" width="34.42578125" customWidth="1"/>
    <col min="2" max="12" width="10" customWidth="1"/>
    <col min="13" max="13" width="10" bestFit="1" customWidth="1"/>
  </cols>
  <sheetData>
    <row r="1" spans="1:17" ht="17.25" customHeight="1" thickBot="1">
      <c r="A1" s="675" t="s">
        <v>304</v>
      </c>
      <c r="B1" s="702"/>
      <c r="C1" s="702"/>
      <c r="D1" s="702"/>
      <c r="E1" s="702"/>
      <c r="F1" s="702"/>
      <c r="G1" s="702"/>
      <c r="H1" s="702"/>
      <c r="I1" s="702"/>
      <c r="J1" s="702"/>
      <c r="K1" s="702"/>
      <c r="L1" s="702"/>
      <c r="M1" s="686"/>
      <c r="N1" s="686"/>
      <c r="O1" s="686"/>
      <c r="P1" s="686"/>
      <c r="Q1" s="687"/>
    </row>
    <row r="2" spans="1:17">
      <c r="A2" s="711"/>
      <c r="B2" s="802" t="s">
        <v>5</v>
      </c>
      <c r="C2" s="803"/>
      <c r="D2" s="803"/>
      <c r="E2" s="803"/>
      <c r="F2" s="803"/>
      <c r="G2" s="803"/>
      <c r="H2" s="803"/>
      <c r="I2" s="803"/>
      <c r="J2" s="803"/>
      <c r="K2" s="803"/>
      <c r="L2" s="803"/>
      <c r="M2" s="803"/>
      <c r="N2" s="803"/>
      <c r="O2" s="803"/>
      <c r="P2" s="803"/>
      <c r="Q2" s="804"/>
    </row>
    <row r="3" spans="1:17" ht="13.5" thickBot="1">
      <c r="A3" s="712"/>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66" t="s">
        <v>184</v>
      </c>
      <c r="Q3" s="22" t="s">
        <v>185</v>
      </c>
    </row>
    <row r="4" spans="1:17">
      <c r="A4" s="4" t="s">
        <v>93</v>
      </c>
      <c r="B4" s="127">
        <v>2511</v>
      </c>
      <c r="C4" s="127">
        <v>2563.9999999700003</v>
      </c>
      <c r="D4" s="127">
        <v>4454.9999999200008</v>
      </c>
      <c r="E4" s="127">
        <v>5426.0000000399996</v>
      </c>
      <c r="F4" s="127">
        <v>5097.0000000199998</v>
      </c>
      <c r="G4" s="127">
        <v>4284.0000000300006</v>
      </c>
      <c r="H4" s="127">
        <v>5182.9999999900001</v>
      </c>
      <c r="I4" s="127">
        <v>9384</v>
      </c>
      <c r="J4" s="127">
        <v>8924</v>
      </c>
      <c r="K4" s="127">
        <v>7473.9999999699994</v>
      </c>
      <c r="L4" s="127">
        <v>12456.00000005</v>
      </c>
      <c r="M4" s="127">
        <v>5991.16120434</v>
      </c>
      <c r="N4" s="127">
        <v>8405.7738183600013</v>
      </c>
      <c r="O4" s="127">
        <v>10958.3059257</v>
      </c>
      <c r="P4" s="127">
        <v>6213.5076692700004</v>
      </c>
      <c r="Q4" s="150">
        <v>4766.0962266700008</v>
      </c>
    </row>
    <row r="5" spans="1:17" ht="13.5" thickBot="1">
      <c r="A5" s="1" t="s">
        <v>94</v>
      </c>
      <c r="B5" s="92">
        <v>217.75593779416394</v>
      </c>
      <c r="C5" s="92">
        <v>221.17079981782871</v>
      </c>
      <c r="D5" s="92">
        <v>382.5488748179489</v>
      </c>
      <c r="E5" s="92">
        <v>464.37689883662608</v>
      </c>
      <c r="F5" s="92">
        <v>434.37451079080074</v>
      </c>
      <c r="G5" s="92">
        <v>363.81044598192312</v>
      </c>
      <c r="H5" s="92">
        <v>439.27148235614345</v>
      </c>
      <c r="I5" s="92">
        <v>793.07062460595739</v>
      </c>
      <c r="J5" s="92">
        <v>752.85565204925956</v>
      </c>
      <c r="K5" s="92">
        <v>629.84306889303605</v>
      </c>
      <c r="L5" s="92">
        <v>1047.7949428673617</v>
      </c>
      <c r="M5" s="92">
        <v>503.09827001816802</v>
      </c>
      <c r="N5" s="92">
        <v>704.54370979217151</v>
      </c>
      <c r="O5" s="92">
        <v>916.8032336657443</v>
      </c>
      <c r="P5" s="92">
        <v>517.60892340947328</v>
      </c>
      <c r="Q5" s="93">
        <v>395.76416865024703</v>
      </c>
    </row>
    <row r="6" spans="1:17" ht="15" customHeight="1" thickBot="1">
      <c r="A6" s="10" t="s">
        <v>362</v>
      </c>
      <c r="B6" s="378">
        <v>8.672080358190519E-2</v>
      </c>
      <c r="C6" s="378">
        <v>8.6260062332455728E-2</v>
      </c>
      <c r="D6" s="378">
        <v>8.5869556638567546E-2</v>
      </c>
      <c r="E6" s="378">
        <v>8.5583652567858964E-2</v>
      </c>
      <c r="F6" s="378">
        <v>8.5221603058484668E-2</v>
      </c>
      <c r="G6" s="378">
        <v>8.4923073291170728E-2</v>
      </c>
      <c r="H6" s="378">
        <v>8.4752360092029896E-2</v>
      </c>
      <c r="I6" s="378">
        <v>8.4513067413252069E-2</v>
      </c>
      <c r="J6" s="378">
        <v>8.4363026899289512E-2</v>
      </c>
      <c r="K6" s="378">
        <v>8.4271216068445842E-2</v>
      </c>
      <c r="L6" s="378">
        <v>8.411969676165347E-2</v>
      </c>
      <c r="M6" s="378">
        <v>8.3973415646656849E-2</v>
      </c>
      <c r="N6" s="378">
        <v>8.3816639017016845E-2</v>
      </c>
      <c r="O6" s="378">
        <v>8.3662861749060013E-2</v>
      </c>
      <c r="P6" s="378">
        <v>8.3303819832620404E-2</v>
      </c>
      <c r="Q6" s="379">
        <v>8.3037385278887127E-2</v>
      </c>
    </row>
    <row r="8" spans="1:17">
      <c r="A8" s="666" t="s">
        <v>458</v>
      </c>
    </row>
  </sheetData>
  <mergeCells count="3">
    <mergeCell ref="A1:Q1"/>
    <mergeCell ref="A2:A3"/>
    <mergeCell ref="B2:Q2"/>
  </mergeCells>
  <phoneticPr fontId="0" type="noConversion"/>
  <hyperlinks>
    <hyperlink ref="A8" location="'List of Tables'!A1" display="Back to contents"/>
  </hyperlinks>
  <pageMargins left="0.75" right="0.75" top="1" bottom="1" header="0.5" footer="0.5"/>
  <pageSetup paperSize="9" orientation="landscape"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
  <sheetViews>
    <sheetView workbookViewId="0">
      <selection sqref="A1:E1"/>
    </sheetView>
  </sheetViews>
  <sheetFormatPr defaultRowHeight="12.75"/>
  <cols>
    <col min="1" max="1" width="34.42578125" customWidth="1"/>
  </cols>
  <sheetData>
    <row r="1" spans="1:17" ht="18.75" customHeight="1" thickBot="1">
      <c r="A1" s="675" t="s">
        <v>305</v>
      </c>
      <c r="B1" s="702"/>
      <c r="C1" s="702"/>
      <c r="D1" s="702"/>
      <c r="E1" s="702"/>
      <c r="F1" s="702"/>
      <c r="G1" s="702"/>
      <c r="H1" s="702"/>
      <c r="I1" s="702"/>
      <c r="J1" s="702"/>
      <c r="K1" s="702"/>
      <c r="L1" s="702"/>
      <c r="M1" s="686"/>
      <c r="N1" s="686"/>
      <c r="O1" s="686"/>
      <c r="P1" s="686"/>
      <c r="Q1" s="687"/>
    </row>
    <row r="2" spans="1:17">
      <c r="A2" s="693"/>
      <c r="B2" s="802" t="s">
        <v>5</v>
      </c>
      <c r="C2" s="803"/>
      <c r="D2" s="803"/>
      <c r="E2" s="803"/>
      <c r="F2" s="803"/>
      <c r="G2" s="803"/>
      <c r="H2" s="803"/>
      <c r="I2" s="803"/>
      <c r="J2" s="803"/>
      <c r="K2" s="803"/>
      <c r="L2" s="803"/>
      <c r="M2" s="803"/>
      <c r="N2" s="803"/>
      <c r="O2" s="803"/>
      <c r="P2" s="803"/>
      <c r="Q2" s="804"/>
    </row>
    <row r="3" spans="1:17" ht="13.5" thickBot="1">
      <c r="A3" s="708"/>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66" t="s">
        <v>184</v>
      </c>
      <c r="Q3" s="22" t="s">
        <v>185</v>
      </c>
    </row>
    <row r="4" spans="1:17">
      <c r="A4" s="4" t="s">
        <v>93</v>
      </c>
      <c r="B4" s="127">
        <v>2511</v>
      </c>
      <c r="C4" s="127">
        <v>2563.9999999700003</v>
      </c>
      <c r="D4" s="127">
        <v>4454.9999999200008</v>
      </c>
      <c r="E4" s="127">
        <v>5426.0000000399996</v>
      </c>
      <c r="F4" s="127">
        <v>5097.0000000199998</v>
      </c>
      <c r="G4" s="127">
        <v>4284.0000000300006</v>
      </c>
      <c r="H4" s="127">
        <v>5182.9999999900001</v>
      </c>
      <c r="I4" s="127">
        <v>9384</v>
      </c>
      <c r="J4" s="127">
        <v>8924</v>
      </c>
      <c r="K4" s="127">
        <v>7473.9999999699994</v>
      </c>
      <c r="L4" s="127">
        <v>12456.00000005</v>
      </c>
      <c r="M4" s="127">
        <v>5991.16120434</v>
      </c>
      <c r="N4" s="127">
        <v>8405.7738183600013</v>
      </c>
      <c r="O4" s="127">
        <v>10958.3059257</v>
      </c>
      <c r="P4" s="127">
        <v>6213.5076692700004</v>
      </c>
      <c r="Q4" s="150">
        <v>4766.0962266700008</v>
      </c>
    </row>
    <row r="5" spans="1:17" ht="13.5" thickBot="1">
      <c r="A5" s="1" t="s">
        <v>95</v>
      </c>
      <c r="B5" s="219">
        <v>1957.8582325100001</v>
      </c>
      <c r="C5" s="219">
        <v>2095.9728522699997</v>
      </c>
      <c r="D5" s="219">
        <v>3802.51874352</v>
      </c>
      <c r="E5" s="219">
        <v>4597.6072288900004</v>
      </c>
      <c r="F5" s="219">
        <v>4524.6198588699999</v>
      </c>
      <c r="G5" s="219">
        <v>3742.4448837299997</v>
      </c>
      <c r="H5" s="219">
        <v>4515.2379505299996</v>
      </c>
      <c r="I5" s="219">
        <v>8226.1311643999998</v>
      </c>
      <c r="J5" s="219">
        <v>8173.6920619999992</v>
      </c>
      <c r="K5" s="219">
        <v>6824.6589825400006</v>
      </c>
      <c r="L5" s="219">
        <v>11569.053260749999</v>
      </c>
      <c r="M5" s="219">
        <v>5682.0778652200006</v>
      </c>
      <c r="N5" s="219">
        <v>7458.6419085300004</v>
      </c>
      <c r="O5" s="219">
        <v>9667.8622481999992</v>
      </c>
      <c r="P5" s="219">
        <v>5234.7092174700001</v>
      </c>
      <c r="Q5" s="375">
        <v>3996.1614789599998</v>
      </c>
    </row>
    <row r="6" spans="1:17" ht="14.25" customHeight="1" thickBot="1">
      <c r="A6" s="10" t="s">
        <v>362</v>
      </c>
      <c r="B6" s="378">
        <v>0.77971255774990045</v>
      </c>
      <c r="C6" s="378">
        <v>0.81746211087929932</v>
      </c>
      <c r="D6" s="378">
        <v>0.85353956085034399</v>
      </c>
      <c r="E6" s="378">
        <v>0.84732901379581782</v>
      </c>
      <c r="F6" s="378">
        <v>0.88770254244697788</v>
      </c>
      <c r="G6" s="378">
        <v>0.87358657416054897</v>
      </c>
      <c r="H6" s="378">
        <v>0.87116302344949081</v>
      </c>
      <c r="I6" s="378">
        <v>0.8766124429241261</v>
      </c>
      <c r="J6" s="378">
        <v>0.91592246324518145</v>
      </c>
      <c r="K6" s="378">
        <v>0.91312001372322649</v>
      </c>
      <c r="L6" s="378">
        <v>0.9287936143788984</v>
      </c>
      <c r="M6" s="378">
        <v>0.94841011139942299</v>
      </c>
      <c r="N6" s="378">
        <v>0.887323650350755</v>
      </c>
      <c r="O6" s="378">
        <v>0.88224058661534677</v>
      </c>
      <c r="P6" s="378">
        <v>0.84247248029630339</v>
      </c>
      <c r="Q6" s="379">
        <v>0.8384558953296789</v>
      </c>
    </row>
    <row r="8" spans="1:17">
      <c r="A8" s="666" t="s">
        <v>458</v>
      </c>
    </row>
  </sheetData>
  <mergeCells count="3">
    <mergeCell ref="A1:Q1"/>
    <mergeCell ref="A2:A3"/>
    <mergeCell ref="B2:Q2"/>
  </mergeCells>
  <phoneticPr fontId="0" type="noConversion"/>
  <hyperlinks>
    <hyperlink ref="A8" location="'List of Tables'!A1" display="Back to contents"/>
  </hyperlinks>
  <pageMargins left="0.75" right="0.75" top="1" bottom="1" header="0.5" footer="0.5"/>
  <pageSetup paperSize="9" orientation="landscape"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30"/>
  <sheetViews>
    <sheetView workbookViewId="0">
      <selection sqref="A1:E1"/>
    </sheetView>
  </sheetViews>
  <sheetFormatPr defaultRowHeight="12.75"/>
  <cols>
    <col min="1" max="1" width="6.5703125" customWidth="1"/>
    <col min="3" max="3" width="30.28515625" bestFit="1" customWidth="1"/>
    <col min="6" max="6" width="22.140625" customWidth="1"/>
  </cols>
  <sheetData>
    <row r="1" spans="3:4">
      <c r="C1" s="625"/>
    </row>
    <row r="2" spans="3:4" s="113" customFormat="1"/>
    <row r="3" spans="3:4" s="113" customFormat="1"/>
    <row r="4" spans="3:4" s="113" customFormat="1">
      <c r="C4" s="113" t="s">
        <v>140</v>
      </c>
      <c r="D4" s="674">
        <v>0.32900000000000001</v>
      </c>
    </row>
    <row r="5" spans="3:4" s="113" customFormat="1">
      <c r="C5" s="113" t="s">
        <v>138</v>
      </c>
      <c r="D5" s="674">
        <v>0.39400000000000002</v>
      </c>
    </row>
    <row r="6" spans="3:4" s="113" customFormat="1">
      <c r="C6" s="113" t="s">
        <v>132</v>
      </c>
      <c r="D6" s="674">
        <v>0.83699999999999997</v>
      </c>
    </row>
    <row r="7" spans="3:4" s="113" customFormat="1">
      <c r="C7" s="113" t="s">
        <v>139</v>
      </c>
      <c r="D7" s="674">
        <v>0.96199999999999997</v>
      </c>
    </row>
    <row r="8" spans="3:4" s="113" customFormat="1">
      <c r="C8" s="113" t="s">
        <v>196</v>
      </c>
      <c r="D8" s="674">
        <v>1.075</v>
      </c>
    </row>
    <row r="9" spans="3:4" s="113" customFormat="1">
      <c r="C9" s="113" t="s">
        <v>142</v>
      </c>
      <c r="D9" s="674">
        <v>1.3160000000000001</v>
      </c>
    </row>
    <row r="10" spans="3:4" s="113" customFormat="1">
      <c r="C10" s="113" t="s">
        <v>145</v>
      </c>
      <c r="D10" s="674">
        <v>1.4850000000000001</v>
      </c>
    </row>
    <row r="11" spans="3:4" s="113" customFormat="1">
      <c r="C11" s="113" t="s">
        <v>143</v>
      </c>
      <c r="D11" s="674">
        <v>1.621</v>
      </c>
    </row>
    <row r="12" spans="3:4" s="113" customFormat="1">
      <c r="C12" s="113" t="s">
        <v>131</v>
      </c>
      <c r="D12" s="674">
        <v>1.623</v>
      </c>
    </row>
    <row r="13" spans="3:4" s="113" customFormat="1">
      <c r="C13" s="113" t="s">
        <v>135</v>
      </c>
      <c r="D13" s="674">
        <v>2.5569999999999999</v>
      </c>
    </row>
    <row r="14" spans="3:4" s="113" customFormat="1">
      <c r="C14" s="113" t="s">
        <v>134</v>
      </c>
      <c r="D14" s="674">
        <v>3.0409999999999999</v>
      </c>
    </row>
    <row r="15" spans="3:4" s="113" customFormat="1">
      <c r="C15" s="113" t="s">
        <v>141</v>
      </c>
      <c r="D15" s="674">
        <v>3.0619999999999998</v>
      </c>
    </row>
    <row r="16" spans="3:4" s="113" customFormat="1">
      <c r="C16" s="113" t="s">
        <v>133</v>
      </c>
      <c r="D16" s="674">
        <v>3.0680000000000001</v>
      </c>
    </row>
    <row r="17" spans="3:4" s="113" customFormat="1">
      <c r="C17" s="113" t="s">
        <v>146</v>
      </c>
      <c r="D17" s="674">
        <v>7.6070000000000002</v>
      </c>
    </row>
    <row r="18" spans="3:4" s="113" customFormat="1">
      <c r="C18" s="113" t="s">
        <v>180</v>
      </c>
      <c r="D18" s="674">
        <v>9.0137767255300005</v>
      </c>
    </row>
    <row r="19" spans="3:4" s="113" customFormat="1">
      <c r="C19" s="113" t="s">
        <v>144</v>
      </c>
      <c r="D19" s="674">
        <v>11.505000000000001</v>
      </c>
    </row>
    <row r="20" spans="3:4" s="113" customFormat="1">
      <c r="C20" s="113" t="s">
        <v>147</v>
      </c>
      <c r="D20" s="674">
        <v>22.329000000000001</v>
      </c>
    </row>
    <row r="21" spans="3:4" s="113" customFormat="1"/>
    <row r="22" spans="3:4" s="113" customFormat="1"/>
    <row r="23" spans="3:4" s="113" customFormat="1"/>
    <row r="30" spans="3:4">
      <c r="C30" s="666" t="s">
        <v>458</v>
      </c>
    </row>
  </sheetData>
  <hyperlinks>
    <hyperlink ref="C30" location="'List of Tables'!A1" display="Back to contents"/>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sqref="A1:E1"/>
    </sheetView>
  </sheetViews>
  <sheetFormatPr defaultRowHeight="12.75"/>
  <cols>
    <col min="1" max="1" width="43.28515625" customWidth="1"/>
    <col min="6" max="6" width="22.140625" customWidth="1"/>
  </cols>
  <sheetData>
    <row r="1" spans="1:8" ht="15.75" customHeight="1" thickBot="1">
      <c r="A1" s="770" t="s">
        <v>439</v>
      </c>
      <c r="B1" s="771"/>
      <c r="C1" s="772"/>
    </row>
    <row r="2" spans="1:8">
      <c r="A2" s="4"/>
      <c r="B2" s="773" t="s">
        <v>40</v>
      </c>
      <c r="C2" s="774"/>
    </row>
    <row r="3" spans="1:8" ht="34.5" thickBot="1">
      <c r="A3" s="1"/>
      <c r="B3" s="2" t="s">
        <v>43</v>
      </c>
      <c r="C3" s="3" t="s">
        <v>129</v>
      </c>
      <c r="D3" s="112"/>
    </row>
    <row r="4" spans="1:8">
      <c r="A4" s="45" t="s">
        <v>130</v>
      </c>
      <c r="B4" s="8"/>
      <c r="C4" s="9"/>
      <c r="G4" s="113"/>
      <c r="H4" s="113"/>
    </row>
    <row r="5" spans="1:8">
      <c r="A5" s="29" t="s">
        <v>131</v>
      </c>
      <c r="B5" s="223">
        <v>1620</v>
      </c>
      <c r="C5" s="418">
        <v>2.4402077042432174E-2</v>
      </c>
      <c r="G5" s="69"/>
      <c r="H5" s="69"/>
    </row>
    <row r="6" spans="1:8">
      <c r="A6" s="29" t="s">
        <v>132</v>
      </c>
      <c r="B6" s="223">
        <v>838</v>
      </c>
      <c r="C6" s="418">
        <v>1.2622802815776643E-2</v>
      </c>
      <c r="G6" s="69"/>
      <c r="H6" s="69"/>
    </row>
    <row r="7" spans="1:8">
      <c r="A7" s="29" t="s">
        <v>133</v>
      </c>
      <c r="B7" s="223">
        <v>3068</v>
      </c>
      <c r="C7" s="418">
        <v>4.6213316275420926E-2</v>
      </c>
      <c r="G7" s="69"/>
      <c r="H7" s="69"/>
    </row>
    <row r="8" spans="1:8">
      <c r="A8" s="45" t="s">
        <v>134</v>
      </c>
      <c r="B8" s="223">
        <v>3025</v>
      </c>
      <c r="C8" s="418">
        <v>4.5565606823060073E-2</v>
      </c>
      <c r="G8" s="69"/>
      <c r="H8" s="69"/>
    </row>
    <row r="9" spans="1:8">
      <c r="A9" s="45" t="s">
        <v>135</v>
      </c>
      <c r="B9" s="223">
        <v>2557</v>
      </c>
      <c r="C9" s="418">
        <v>3.8516117899690783E-2</v>
      </c>
      <c r="G9" s="69"/>
      <c r="H9" s="69"/>
    </row>
    <row r="10" spans="1:8">
      <c r="A10" s="45" t="s">
        <v>136</v>
      </c>
      <c r="B10" s="223"/>
      <c r="C10" s="418"/>
      <c r="G10" s="69"/>
      <c r="H10" s="69"/>
    </row>
    <row r="11" spans="1:8">
      <c r="A11" s="29" t="s">
        <v>137</v>
      </c>
      <c r="B11" s="223">
        <v>1049</v>
      </c>
      <c r="C11" s="418">
        <v>1.5801098035500834E-2</v>
      </c>
      <c r="G11" s="69"/>
      <c r="H11" s="69"/>
    </row>
    <row r="12" spans="1:8">
      <c r="A12" s="29" t="s">
        <v>138</v>
      </c>
      <c r="B12" s="223">
        <v>333</v>
      </c>
      <c r="C12" s="418">
        <v>5.015982503166613E-3</v>
      </c>
      <c r="G12" s="69"/>
      <c r="H12" s="69"/>
    </row>
    <row r="13" spans="1:8">
      <c r="A13" s="29" t="s">
        <v>139</v>
      </c>
      <c r="B13" s="223">
        <v>329</v>
      </c>
      <c r="C13" s="418">
        <v>4.9557304610865337E-3</v>
      </c>
      <c r="G13" s="69"/>
      <c r="H13" s="69"/>
    </row>
    <row r="14" spans="1:8">
      <c r="A14" s="29" t="s">
        <v>140</v>
      </c>
      <c r="B14" s="223">
        <v>962</v>
      </c>
      <c r="C14" s="418">
        <v>1.4490616120259104E-2</v>
      </c>
      <c r="G14" s="69"/>
      <c r="H14" s="69"/>
    </row>
    <row r="15" spans="1:8">
      <c r="A15" s="29" t="s">
        <v>141</v>
      </c>
      <c r="B15" s="223">
        <v>3049</v>
      </c>
      <c r="C15" s="418">
        <v>4.5927119075540555E-2</v>
      </c>
      <c r="G15" s="69"/>
      <c r="H15" s="69"/>
    </row>
    <row r="16" spans="1:8">
      <c r="A16" s="45" t="s">
        <v>142</v>
      </c>
      <c r="B16" s="223">
        <v>1277</v>
      </c>
      <c r="C16" s="418">
        <v>1.9235464434065361E-2</v>
      </c>
      <c r="G16" s="69"/>
      <c r="H16" s="69"/>
    </row>
    <row r="17" spans="1:8">
      <c r="A17" s="45" t="s">
        <v>143</v>
      </c>
      <c r="B17" s="223">
        <v>1619</v>
      </c>
      <c r="C17" s="418">
        <v>2.4387014031912152E-2</v>
      </c>
      <c r="G17" s="69"/>
      <c r="H17" s="69"/>
    </row>
    <row r="18" spans="1:8">
      <c r="A18" s="45" t="s">
        <v>144</v>
      </c>
      <c r="B18" s="223">
        <v>11465</v>
      </c>
      <c r="C18" s="418">
        <v>0.1726974156120277</v>
      </c>
      <c r="G18" s="69"/>
      <c r="H18" s="69"/>
    </row>
    <row r="19" spans="1:8">
      <c r="A19" s="45" t="s">
        <v>145</v>
      </c>
      <c r="B19" s="223">
        <v>1486</v>
      </c>
      <c r="C19" s="418">
        <v>2.2383633632749513E-2</v>
      </c>
      <c r="G19" s="69"/>
      <c r="H19" s="69"/>
    </row>
    <row r="20" spans="1:8">
      <c r="A20" s="45" t="s">
        <v>146</v>
      </c>
      <c r="B20" s="223">
        <v>7599</v>
      </c>
      <c r="C20" s="418">
        <v>0.11446381694163091</v>
      </c>
      <c r="G20" s="69"/>
      <c r="H20" s="69"/>
    </row>
    <row r="21" spans="1:8">
      <c r="A21" s="45" t="s">
        <v>147</v>
      </c>
      <c r="B21" s="223">
        <v>22323</v>
      </c>
      <c r="C21" s="418">
        <v>0.33625158383840331</v>
      </c>
      <c r="G21" s="69"/>
      <c r="H21" s="69"/>
    </row>
    <row r="22" spans="1:8" ht="13.5" thickBot="1">
      <c r="A22" s="46" t="s">
        <v>180</v>
      </c>
      <c r="B22" s="226">
        <v>3785.2347845040003</v>
      </c>
      <c r="C22" s="419">
        <v>5.7017031379728862E-2</v>
      </c>
      <c r="G22" s="69"/>
      <c r="H22" s="69"/>
    </row>
    <row r="23" spans="1:8" ht="13.5" thickBot="1">
      <c r="A23" s="47" t="s">
        <v>233</v>
      </c>
      <c r="B23" s="229">
        <v>66387.791382799987</v>
      </c>
      <c r="C23" s="420">
        <v>1</v>
      </c>
    </row>
    <row r="24" spans="1:8">
      <c r="A24" s="805"/>
      <c r="B24" s="805"/>
      <c r="C24" s="805"/>
    </row>
    <row r="25" spans="1:8">
      <c r="A25" s="666" t="s">
        <v>458</v>
      </c>
    </row>
    <row r="27" spans="1:8">
      <c r="B27" s="69"/>
      <c r="C27" s="85"/>
    </row>
    <row r="35" spans="6:9">
      <c r="I35" s="113"/>
    </row>
    <row r="40" spans="6:9">
      <c r="F40" s="113"/>
    </row>
  </sheetData>
  <sortState ref="F36:I52">
    <sortCondition ref="I36"/>
  </sortState>
  <mergeCells count="3">
    <mergeCell ref="A1:C1"/>
    <mergeCell ref="B2:C2"/>
    <mergeCell ref="A24:C24"/>
  </mergeCells>
  <hyperlinks>
    <hyperlink ref="A25" location="'List of Tables'!A1" display="Back to contents"/>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10"/>
  <sheetViews>
    <sheetView workbookViewId="0">
      <selection sqref="A1:E1"/>
    </sheetView>
  </sheetViews>
  <sheetFormatPr defaultRowHeight="12.75"/>
  <cols>
    <col min="1" max="1" width="50.7109375" customWidth="1"/>
    <col min="2" max="12" width="9" customWidth="1"/>
    <col min="13" max="15" width="9.5703125" bestFit="1" customWidth="1"/>
    <col min="16" max="16" width="9.7109375" bestFit="1" customWidth="1"/>
    <col min="17" max="17" width="9.5703125" bestFit="1" customWidth="1"/>
  </cols>
  <sheetData>
    <row r="1" spans="1:17" ht="19.5" customHeight="1" thickBot="1">
      <c r="A1" s="675" t="s">
        <v>275</v>
      </c>
      <c r="B1" s="686"/>
      <c r="C1" s="686"/>
      <c r="D1" s="686"/>
      <c r="E1" s="686"/>
      <c r="F1" s="686"/>
      <c r="G1" s="686"/>
      <c r="H1" s="686"/>
      <c r="I1" s="686"/>
      <c r="J1" s="686"/>
      <c r="K1" s="686"/>
      <c r="L1" s="686"/>
      <c r="M1" s="686"/>
      <c r="N1" s="686"/>
      <c r="O1" s="686"/>
      <c r="P1" s="686"/>
      <c r="Q1" s="687"/>
    </row>
    <row r="2" spans="1:17" ht="13.5" thickBot="1">
      <c r="A2" s="1"/>
      <c r="B2" s="35" t="s">
        <v>83</v>
      </c>
      <c r="C2" s="35" t="s">
        <v>84</v>
      </c>
      <c r="D2" s="35" t="s">
        <v>85</v>
      </c>
      <c r="E2" s="35" t="s">
        <v>86</v>
      </c>
      <c r="F2" s="35" t="s">
        <v>87</v>
      </c>
      <c r="G2" s="35" t="s">
        <v>88</v>
      </c>
      <c r="H2" s="35" t="s">
        <v>82</v>
      </c>
      <c r="I2" s="35" t="s">
        <v>0</v>
      </c>
      <c r="J2" s="35" t="s">
        <v>1</v>
      </c>
      <c r="K2" s="35" t="s">
        <v>2</v>
      </c>
      <c r="L2" s="35" t="s">
        <v>3</v>
      </c>
      <c r="M2" s="35" t="s">
        <v>4</v>
      </c>
      <c r="N2" s="35" t="s">
        <v>115</v>
      </c>
      <c r="O2" s="35" t="s">
        <v>117</v>
      </c>
      <c r="P2" s="35" t="s">
        <v>184</v>
      </c>
      <c r="Q2" s="36" t="s">
        <v>185</v>
      </c>
    </row>
    <row r="3" spans="1:17">
      <c r="A3" s="40" t="s">
        <v>271</v>
      </c>
      <c r="B3" s="163">
        <v>32940.215114400002</v>
      </c>
      <c r="C3" s="125">
        <v>34120.698938600006</v>
      </c>
      <c r="D3" s="125">
        <v>36192.168118200003</v>
      </c>
      <c r="E3" s="125">
        <v>39095.160068699995</v>
      </c>
      <c r="F3" s="125">
        <v>41987.547866000001</v>
      </c>
      <c r="G3" s="125">
        <v>45550.564310999995</v>
      </c>
      <c r="H3" s="125">
        <v>48993.305669000001</v>
      </c>
      <c r="I3" s="125">
        <v>51619.269179999996</v>
      </c>
      <c r="J3" s="125">
        <v>54727.830163999999</v>
      </c>
      <c r="K3" s="125">
        <v>57854.179111999998</v>
      </c>
      <c r="L3" s="125">
        <v>61096.727813999998</v>
      </c>
      <c r="M3" s="125">
        <v>63533.250499000002</v>
      </c>
      <c r="N3" s="125">
        <v>65111.870121</v>
      </c>
      <c r="O3" s="125">
        <v>65767.799455999993</v>
      </c>
      <c r="P3" s="125">
        <v>67848.030127000005</v>
      </c>
      <c r="Q3" s="89">
        <v>66387.791384000011</v>
      </c>
    </row>
    <row r="4" spans="1:17" ht="13.5" thickBot="1">
      <c r="A4" s="41" t="s">
        <v>272</v>
      </c>
      <c r="B4" s="478">
        <v>9.7133533008377501E-2</v>
      </c>
      <c r="C4" s="479">
        <v>9.6977057774632447E-2</v>
      </c>
      <c r="D4" s="479">
        <v>9.6738946435120099E-2</v>
      </c>
      <c r="E4" s="479">
        <v>9.7986049842977332E-2</v>
      </c>
      <c r="F4" s="479">
        <v>9.7432468246159559E-2</v>
      </c>
      <c r="G4" s="479">
        <v>9.7527195535857647E-2</v>
      </c>
      <c r="H4" s="479">
        <v>9.6176001925745908E-2</v>
      </c>
      <c r="I4" s="479">
        <v>9.5302331967720075E-2</v>
      </c>
      <c r="J4" s="479">
        <v>9.6308407063013857E-2</v>
      </c>
      <c r="K4" s="479">
        <v>9.595505135256166E-2</v>
      </c>
      <c r="L4" s="479">
        <v>9.3471668327624269E-2</v>
      </c>
      <c r="M4" s="128">
        <v>9.2574258152835154E-2</v>
      </c>
      <c r="N4" s="128">
        <v>9.2158566100039627E-2</v>
      </c>
      <c r="O4" s="128">
        <v>9.3130459870573071E-2</v>
      </c>
      <c r="P4" s="128">
        <v>9.4124086653552277E-2</v>
      </c>
      <c r="Q4" s="151">
        <v>9.2014973733487285E-2</v>
      </c>
    </row>
    <row r="5" spans="1:17" ht="15.75" customHeight="1">
      <c r="A5" s="541" t="s">
        <v>273</v>
      </c>
      <c r="B5" s="544">
        <v>0.43953242430765599</v>
      </c>
      <c r="C5" s="545">
        <v>0.44636094879856925</v>
      </c>
      <c r="D5" s="545">
        <v>0.45136729456784991</v>
      </c>
      <c r="E5" s="545">
        <v>0.46116734870890574</v>
      </c>
      <c r="F5" s="545">
        <v>0.47055417086877116</v>
      </c>
      <c r="G5" s="545">
        <v>0.47920783423108199</v>
      </c>
      <c r="H5" s="545">
        <v>0.48781650449314945</v>
      </c>
      <c r="I5" s="545">
        <v>0.48404968116072317</v>
      </c>
      <c r="J5" s="545">
        <v>0.48388799977867769</v>
      </c>
      <c r="K5" s="545">
        <v>0.4927260561358649</v>
      </c>
      <c r="L5" s="545">
        <v>0.50166587869029533</v>
      </c>
      <c r="M5" s="545">
        <v>0.52646655494713868</v>
      </c>
      <c r="N5" s="545">
        <v>0.530595847236217</v>
      </c>
      <c r="O5" s="545">
        <v>0.51409945283650438</v>
      </c>
      <c r="P5" s="545">
        <v>0.52323521440798992</v>
      </c>
      <c r="Q5" s="546">
        <v>0.49210708602612624</v>
      </c>
    </row>
    <row r="6" spans="1:17">
      <c r="A6" s="542" t="s">
        <v>335</v>
      </c>
      <c r="B6" s="449">
        <v>0.43356783956598577</v>
      </c>
      <c r="C6" s="309">
        <v>0.43869375946441425</v>
      </c>
      <c r="D6" s="309">
        <v>0.44132265001652027</v>
      </c>
      <c r="E6" s="309">
        <v>0.4528343838692645</v>
      </c>
      <c r="F6" s="309">
        <v>0.46199054456284872</v>
      </c>
      <c r="G6" s="309">
        <v>0.47130432634098357</v>
      </c>
      <c r="H6" s="309">
        <v>0.47974385909901707</v>
      </c>
      <c r="I6" s="309">
        <v>0.47423940502180384</v>
      </c>
      <c r="J6" s="309">
        <v>0.47489400205769283</v>
      </c>
      <c r="K6" s="309">
        <v>0.48276780145985121</v>
      </c>
      <c r="L6" s="309">
        <v>0.49146038639863737</v>
      </c>
      <c r="M6" s="309">
        <v>0.51789636128206262</v>
      </c>
      <c r="N6" s="309">
        <v>0.5208381919542634</v>
      </c>
      <c r="O6" s="309">
        <v>0.50489959478693403</v>
      </c>
      <c r="P6" s="309">
        <v>0.51589093292740351</v>
      </c>
      <c r="Q6" s="450">
        <v>0.48546059719506163</v>
      </c>
    </row>
    <row r="7" spans="1:17">
      <c r="A7" s="542" t="s">
        <v>274</v>
      </c>
      <c r="B7" s="449">
        <v>0.39817123771364754</v>
      </c>
      <c r="C7" s="309">
        <v>0.38945259208500593</v>
      </c>
      <c r="D7" s="309">
        <v>0.37408927760637634</v>
      </c>
      <c r="E7" s="309">
        <v>0.39585487563919147</v>
      </c>
      <c r="F7" s="309">
        <v>0.40197166743189661</v>
      </c>
      <c r="G7" s="309">
        <v>0.41756225876035441</v>
      </c>
      <c r="H7" s="309">
        <v>0.42293622475747389</v>
      </c>
      <c r="I7" s="309">
        <v>0.40645274256446057</v>
      </c>
      <c r="J7" s="309">
        <v>0.41235182957176497</v>
      </c>
      <c r="K7" s="309">
        <v>0.40955950348177844</v>
      </c>
      <c r="L7" s="309">
        <v>0.41793918679794956</v>
      </c>
      <c r="M7" s="309">
        <v>0.45416705249083922</v>
      </c>
      <c r="N7" s="309">
        <v>0.44853195680399732</v>
      </c>
      <c r="O7" s="309">
        <v>0.43634542346100524</v>
      </c>
      <c r="P7" s="309">
        <v>0.46076376095698174</v>
      </c>
      <c r="Q7" s="450">
        <v>0.43457412608411955</v>
      </c>
    </row>
    <row r="8" spans="1:17" ht="13.5" thickBot="1">
      <c r="A8" s="543" t="s">
        <v>41</v>
      </c>
      <c r="B8" s="547">
        <v>0.36329131823703714</v>
      </c>
      <c r="C8" s="548">
        <v>0.35928339992913239</v>
      </c>
      <c r="D8" s="548">
        <v>0.36173020825578167</v>
      </c>
      <c r="E8" s="548">
        <v>0.37188027488346903</v>
      </c>
      <c r="F8" s="548">
        <v>0.37940570279505104</v>
      </c>
      <c r="G8" s="548">
        <v>0.38622536862813522</v>
      </c>
      <c r="H8" s="548">
        <v>0.40126899854667764</v>
      </c>
      <c r="I8" s="548">
        <v>0.4011962475602846</v>
      </c>
      <c r="J8" s="548">
        <v>0.39895504018995187</v>
      </c>
      <c r="K8" s="548">
        <v>0.40233045107614201</v>
      </c>
      <c r="L8" s="548">
        <v>0.43508697892190601</v>
      </c>
      <c r="M8" s="548">
        <v>0.45702118308283446</v>
      </c>
      <c r="N8" s="548">
        <v>0.44823379314326389</v>
      </c>
      <c r="O8" s="548">
        <v>0.43364845239593858</v>
      </c>
      <c r="P8" s="548">
        <v>0.43341272022044741</v>
      </c>
      <c r="Q8" s="549">
        <v>0.41634437715893574</v>
      </c>
    </row>
    <row r="9" spans="1:17">
      <c r="M9" s="85"/>
      <c r="N9" s="85"/>
      <c r="O9" s="85"/>
      <c r="P9" s="85"/>
      <c r="Q9" s="77"/>
    </row>
    <row r="10" spans="1:17">
      <c r="A10" s="666" t="s">
        <v>458</v>
      </c>
      <c r="M10" s="77"/>
      <c r="N10" s="77"/>
      <c r="O10" s="77"/>
      <c r="P10" s="77"/>
    </row>
  </sheetData>
  <mergeCells count="1">
    <mergeCell ref="A1:Q1"/>
  </mergeCells>
  <phoneticPr fontId="0" type="noConversion"/>
  <hyperlinks>
    <hyperlink ref="A10" location="'List of Tables'!A1" display="Back to contents"/>
  </hyperlinks>
  <pageMargins left="0.75" right="0.75" top="1" bottom="1" header="0.5" footer="0.5"/>
  <pageSetup paperSize="9" orientation="landscape" horizontalDpi="200" verticalDpi="2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sqref="A1:E1"/>
    </sheetView>
  </sheetViews>
  <sheetFormatPr defaultRowHeight="12.75"/>
  <cols>
    <col min="1" max="1" width="27.5703125" customWidth="1"/>
    <col min="2" max="3" width="8.42578125" customWidth="1"/>
  </cols>
  <sheetData>
    <row r="1" spans="1:36" ht="15.75" thickBot="1">
      <c r="A1" s="675" t="s">
        <v>440</v>
      </c>
      <c r="B1" s="702"/>
      <c r="C1" s="702"/>
      <c r="D1" s="702"/>
      <c r="E1" s="702"/>
      <c r="F1" s="702"/>
      <c r="G1" s="702"/>
      <c r="H1" s="702"/>
      <c r="I1" s="702"/>
      <c r="J1" s="702"/>
      <c r="K1" s="702"/>
      <c r="L1" s="702"/>
      <c r="M1" s="686"/>
      <c r="N1" s="686"/>
      <c r="O1" s="686"/>
      <c r="P1" s="686"/>
      <c r="Q1" s="686"/>
      <c r="R1" s="702"/>
      <c r="S1" s="702"/>
      <c r="T1" s="702"/>
      <c r="U1" s="702"/>
      <c r="V1" s="702"/>
      <c r="W1" s="702"/>
      <c r="X1" s="702"/>
      <c r="Y1" s="702"/>
      <c r="Z1" s="702"/>
      <c r="AA1" s="702"/>
      <c r="AB1" s="702"/>
      <c r="AC1" s="686"/>
      <c r="AD1" s="686"/>
      <c r="AE1" s="686"/>
      <c r="AF1" s="686"/>
      <c r="AG1" s="687"/>
    </row>
    <row r="2" spans="1:36" ht="13.5" thickBot="1">
      <c r="A2" s="711"/>
      <c r="B2" s="807" t="s">
        <v>5</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808"/>
    </row>
    <row r="3" spans="1:36" ht="13.5" thickBot="1">
      <c r="A3" s="806"/>
      <c r="B3" s="809" t="s">
        <v>40</v>
      </c>
      <c r="C3" s="810"/>
      <c r="D3" s="810"/>
      <c r="E3" s="810"/>
      <c r="F3" s="810"/>
      <c r="G3" s="810"/>
      <c r="H3" s="810"/>
      <c r="I3" s="810"/>
      <c r="J3" s="810"/>
      <c r="K3" s="810"/>
      <c r="L3" s="810"/>
      <c r="M3" s="810"/>
      <c r="N3" s="810"/>
      <c r="O3" s="810"/>
      <c r="P3" s="810"/>
      <c r="Q3" s="811"/>
      <c r="R3" s="809" t="s">
        <v>41</v>
      </c>
      <c r="S3" s="810"/>
      <c r="T3" s="810"/>
      <c r="U3" s="810"/>
      <c r="V3" s="810"/>
      <c r="W3" s="810"/>
      <c r="X3" s="810"/>
      <c r="Y3" s="810"/>
      <c r="Z3" s="810"/>
      <c r="AA3" s="810"/>
      <c r="AB3" s="810"/>
      <c r="AC3" s="810"/>
      <c r="AD3" s="810"/>
      <c r="AE3" s="810"/>
      <c r="AF3" s="810"/>
      <c r="AG3" s="811"/>
    </row>
    <row r="4" spans="1:36" ht="13.5" thickBot="1">
      <c r="A4" s="712"/>
      <c r="B4" s="66" t="s">
        <v>83</v>
      </c>
      <c r="C4" s="66" t="s">
        <v>84</v>
      </c>
      <c r="D4" s="66" t="s">
        <v>85</v>
      </c>
      <c r="E4" s="66" t="s">
        <v>86</v>
      </c>
      <c r="F4" s="66" t="s">
        <v>87</v>
      </c>
      <c r="G4" s="66" t="s">
        <v>88</v>
      </c>
      <c r="H4" s="66" t="s">
        <v>82</v>
      </c>
      <c r="I4" s="66" t="s">
        <v>0</v>
      </c>
      <c r="J4" s="66" t="s">
        <v>1</v>
      </c>
      <c r="K4" s="66" t="s">
        <v>2</v>
      </c>
      <c r="L4" s="66" t="s">
        <v>3</v>
      </c>
      <c r="M4" s="66" t="s">
        <v>4</v>
      </c>
      <c r="N4" s="66" t="s">
        <v>115</v>
      </c>
      <c r="O4" s="66" t="s">
        <v>117</v>
      </c>
      <c r="P4" s="66" t="s">
        <v>184</v>
      </c>
      <c r="Q4" s="22" t="s">
        <v>185</v>
      </c>
      <c r="R4" s="66" t="s">
        <v>83</v>
      </c>
      <c r="S4" s="66" t="s">
        <v>84</v>
      </c>
      <c r="T4" s="66" t="s">
        <v>85</v>
      </c>
      <c r="U4" s="66" t="s">
        <v>86</v>
      </c>
      <c r="V4" s="66" t="s">
        <v>87</v>
      </c>
      <c r="W4" s="66" t="s">
        <v>88</v>
      </c>
      <c r="X4" s="66" t="s">
        <v>82</v>
      </c>
      <c r="Y4" s="66" t="s">
        <v>0</v>
      </c>
      <c r="Z4" s="66" t="s">
        <v>1</v>
      </c>
      <c r="AA4" s="66" t="s">
        <v>2</v>
      </c>
      <c r="AB4" s="66" t="s">
        <v>3</v>
      </c>
      <c r="AC4" s="66" t="s">
        <v>4</v>
      </c>
      <c r="AD4" s="66" t="s">
        <v>115</v>
      </c>
      <c r="AE4" s="66" t="s">
        <v>117</v>
      </c>
      <c r="AF4" s="66" t="s">
        <v>184</v>
      </c>
      <c r="AG4" s="22" t="s">
        <v>185</v>
      </c>
      <c r="AI4" s="113"/>
      <c r="AJ4" s="113"/>
    </row>
    <row r="5" spans="1:36">
      <c r="A5" s="518" t="s">
        <v>148</v>
      </c>
      <c r="B5" s="380">
        <v>30444.674197600001</v>
      </c>
      <c r="C5" s="380">
        <v>31422.7436915</v>
      </c>
      <c r="D5" s="380">
        <v>33113.413960699996</v>
      </c>
      <c r="E5" s="380">
        <v>34747.381522900003</v>
      </c>
      <c r="F5" s="380">
        <v>37503.8940821</v>
      </c>
      <c r="G5" s="380">
        <v>40861.784672000002</v>
      </c>
      <c r="H5" s="380">
        <v>43126.580903000002</v>
      </c>
      <c r="I5" s="380">
        <v>45723.207081</v>
      </c>
      <c r="J5" s="380">
        <v>48037.956463000002</v>
      </c>
      <c r="K5" s="380">
        <v>51200.692127999995</v>
      </c>
      <c r="L5" s="380">
        <v>53117.425130000003</v>
      </c>
      <c r="M5" s="380">
        <v>55559.981113999995</v>
      </c>
      <c r="N5" s="380">
        <v>57776.006464999999</v>
      </c>
      <c r="O5" s="380">
        <v>58265.268562999998</v>
      </c>
      <c r="P5" s="380">
        <v>59353.441865999994</v>
      </c>
      <c r="Q5" s="381">
        <v>59652.838803999992</v>
      </c>
      <c r="R5" s="380">
        <v>315034</v>
      </c>
      <c r="S5" s="380">
        <v>326429</v>
      </c>
      <c r="T5" s="380">
        <v>347998</v>
      </c>
      <c r="U5" s="380">
        <v>365395</v>
      </c>
      <c r="V5" s="380">
        <v>393353</v>
      </c>
      <c r="W5" s="380">
        <v>429595</v>
      </c>
      <c r="X5" s="380">
        <v>462910</v>
      </c>
      <c r="Y5" s="380">
        <v>489970</v>
      </c>
      <c r="Z5" s="380">
        <v>513494</v>
      </c>
      <c r="AA5" s="380">
        <v>543906</v>
      </c>
      <c r="AB5" s="380">
        <v>575342</v>
      </c>
      <c r="AC5" s="380">
        <v>606512</v>
      </c>
      <c r="AD5" s="380">
        <v>634412</v>
      </c>
      <c r="AE5" s="380">
        <v>642131</v>
      </c>
      <c r="AF5" s="380">
        <v>651038</v>
      </c>
      <c r="AG5" s="381">
        <v>660331</v>
      </c>
      <c r="AI5" s="85"/>
      <c r="AJ5" s="85"/>
    </row>
    <row r="6" spans="1:36" ht="13.5" thickBot="1">
      <c r="A6" s="517" t="s">
        <v>149</v>
      </c>
      <c r="B6" s="227">
        <v>2495.5409168300002</v>
      </c>
      <c r="C6" s="227">
        <v>2697.9552470100002</v>
      </c>
      <c r="D6" s="227">
        <v>3078.7541573799999</v>
      </c>
      <c r="E6" s="227">
        <v>4347.7785454000004</v>
      </c>
      <c r="F6" s="227">
        <v>4483.6537840799992</v>
      </c>
      <c r="G6" s="227">
        <v>4688.7796393000008</v>
      </c>
      <c r="H6" s="227">
        <v>5866.7247661000001</v>
      </c>
      <c r="I6" s="227">
        <v>5896.0620983000008</v>
      </c>
      <c r="J6" s="227">
        <v>6689.8737012000001</v>
      </c>
      <c r="K6" s="227">
        <v>6653.4869833000002</v>
      </c>
      <c r="L6" s="227">
        <v>7979.3026831999996</v>
      </c>
      <c r="M6" s="227">
        <v>7973.2693841</v>
      </c>
      <c r="N6" s="227">
        <v>7335.8636554000004</v>
      </c>
      <c r="O6" s="227">
        <v>7502.5308928999993</v>
      </c>
      <c r="P6" s="227">
        <v>8494.5882606999985</v>
      </c>
      <c r="Q6" s="228">
        <v>6734.9525788000001</v>
      </c>
      <c r="R6" s="227">
        <v>24089</v>
      </c>
      <c r="S6" s="227">
        <v>25414</v>
      </c>
      <c r="T6" s="227">
        <v>26124</v>
      </c>
      <c r="U6" s="227">
        <v>33592</v>
      </c>
      <c r="V6" s="227">
        <v>37587</v>
      </c>
      <c r="W6" s="227">
        <v>37460</v>
      </c>
      <c r="X6" s="227">
        <v>46503</v>
      </c>
      <c r="Y6" s="227">
        <v>51667</v>
      </c>
      <c r="Z6" s="227">
        <v>54762</v>
      </c>
      <c r="AA6" s="227">
        <v>59024</v>
      </c>
      <c r="AB6" s="227">
        <v>78297</v>
      </c>
      <c r="AC6" s="227">
        <v>79783</v>
      </c>
      <c r="AD6" s="227">
        <v>72108</v>
      </c>
      <c r="AE6" s="227">
        <v>64059</v>
      </c>
      <c r="AF6" s="227">
        <v>69798</v>
      </c>
      <c r="AG6" s="228">
        <v>61158</v>
      </c>
      <c r="AI6" s="85"/>
      <c r="AJ6" s="85"/>
    </row>
    <row r="7" spans="1:36" ht="13.5" thickBot="1">
      <c r="A7" s="10" t="s">
        <v>127</v>
      </c>
      <c r="B7" s="230">
        <v>32940.215114430001</v>
      </c>
      <c r="C7" s="230">
        <v>34120.698938510002</v>
      </c>
      <c r="D7" s="230">
        <v>36192.168118079993</v>
      </c>
      <c r="E7" s="230">
        <v>39095.1600683</v>
      </c>
      <c r="F7" s="230">
        <v>41987.547866180001</v>
      </c>
      <c r="G7" s="230">
        <v>45550.564311300004</v>
      </c>
      <c r="H7" s="230">
        <v>48993.305669100002</v>
      </c>
      <c r="I7" s="230">
        <v>51619.269179299998</v>
      </c>
      <c r="J7" s="230">
        <v>54727.830164200001</v>
      </c>
      <c r="K7" s="230">
        <v>57854.179111299993</v>
      </c>
      <c r="L7" s="230">
        <v>61096.727813200006</v>
      </c>
      <c r="M7" s="230">
        <v>63533.250498099995</v>
      </c>
      <c r="N7" s="230">
        <v>65111.870120399995</v>
      </c>
      <c r="O7" s="230">
        <v>65767.799455899993</v>
      </c>
      <c r="P7" s="230">
        <v>67848.030126699989</v>
      </c>
      <c r="Q7" s="231">
        <v>66387.791382799987</v>
      </c>
      <c r="R7" s="230">
        <v>339123</v>
      </c>
      <c r="S7" s="230">
        <v>351843</v>
      </c>
      <c r="T7" s="230">
        <v>374122</v>
      </c>
      <c r="U7" s="230">
        <v>398987</v>
      </c>
      <c r="V7" s="230">
        <v>430940</v>
      </c>
      <c r="W7" s="230">
        <v>467055</v>
      </c>
      <c r="X7" s="230">
        <v>509413</v>
      </c>
      <c r="Y7" s="230">
        <v>541637</v>
      </c>
      <c r="Z7" s="230">
        <v>568256</v>
      </c>
      <c r="AA7" s="230">
        <v>602930</v>
      </c>
      <c r="AB7" s="230">
        <v>653639</v>
      </c>
      <c r="AC7" s="230">
        <v>686295</v>
      </c>
      <c r="AD7" s="230">
        <v>706520</v>
      </c>
      <c r="AE7" s="230">
        <v>706190</v>
      </c>
      <c r="AF7" s="230">
        <v>720836</v>
      </c>
      <c r="AG7" s="231">
        <v>721489</v>
      </c>
      <c r="AI7" s="85"/>
      <c r="AJ7" s="85"/>
    </row>
    <row r="9" spans="1:36">
      <c r="A9" s="666" t="s">
        <v>458</v>
      </c>
    </row>
  </sheetData>
  <mergeCells count="5">
    <mergeCell ref="A1:AG1"/>
    <mergeCell ref="A2:A4"/>
    <mergeCell ref="B2:AG2"/>
    <mergeCell ref="B3:Q3"/>
    <mergeCell ref="R3:AG3"/>
  </mergeCells>
  <hyperlinks>
    <hyperlink ref="A9" location="'List of Tables'!A1" display="Back to contents"/>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sqref="A1:E1"/>
    </sheetView>
  </sheetViews>
  <sheetFormatPr defaultRowHeight="12.75"/>
  <cols>
    <col min="1" max="1" width="22.7109375" customWidth="1"/>
  </cols>
  <sheetData>
    <row r="1" spans="1:17" ht="27.75" customHeight="1" thickBot="1">
      <c r="A1" s="812" t="s">
        <v>332</v>
      </c>
      <c r="B1" s="813"/>
      <c r="C1" s="813"/>
      <c r="D1" s="813"/>
      <c r="E1" s="813"/>
      <c r="F1" s="813"/>
      <c r="G1" s="813"/>
      <c r="H1" s="813"/>
      <c r="I1" s="813"/>
      <c r="J1" s="813"/>
      <c r="K1" s="813"/>
      <c r="L1" s="813"/>
      <c r="M1" s="814"/>
      <c r="N1" s="814"/>
      <c r="O1" s="814"/>
      <c r="P1" s="814"/>
      <c r="Q1" s="815"/>
    </row>
    <row r="2" spans="1:17">
      <c r="A2" s="104"/>
      <c r="B2" s="680" t="s">
        <v>150</v>
      </c>
      <c r="C2" s="709"/>
      <c r="D2" s="709"/>
      <c r="E2" s="709"/>
      <c r="F2" s="709"/>
      <c r="G2" s="709"/>
      <c r="H2" s="709"/>
      <c r="I2" s="709"/>
      <c r="J2" s="709"/>
      <c r="K2" s="709"/>
      <c r="L2" s="709"/>
      <c r="M2" s="709"/>
      <c r="N2" s="709"/>
      <c r="O2" s="709"/>
      <c r="P2" s="709"/>
      <c r="Q2" s="710"/>
    </row>
    <row r="3" spans="1:17" ht="13.5" thickBot="1">
      <c r="A3" s="102"/>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66" t="s">
        <v>184</v>
      </c>
      <c r="Q3" s="22" t="s">
        <v>185</v>
      </c>
    </row>
    <row r="4" spans="1:17">
      <c r="A4" s="4" t="s">
        <v>148</v>
      </c>
      <c r="B4" s="422">
        <v>0.92424029690878406</v>
      </c>
      <c r="C4" s="422">
        <v>0.92092907440518512</v>
      </c>
      <c r="D4" s="422">
        <v>0.91493313837028767</v>
      </c>
      <c r="E4" s="422">
        <v>0.88878985179228465</v>
      </c>
      <c r="F4" s="422">
        <v>0.89321467882882766</v>
      </c>
      <c r="G4" s="422">
        <v>0.89706429085584727</v>
      </c>
      <c r="H4" s="422">
        <v>0.88025456363929055</v>
      </c>
      <c r="I4" s="422">
        <v>0.88577788504095301</v>
      </c>
      <c r="J4" s="422">
        <v>0.87776102796094124</v>
      </c>
      <c r="K4" s="422">
        <v>0.88499556841866156</v>
      </c>
      <c r="L4" s="422">
        <v>0.86939885377173887</v>
      </c>
      <c r="M4" s="422">
        <v>0.87450241689840114</v>
      </c>
      <c r="N4" s="422">
        <v>0.88733446540799599</v>
      </c>
      <c r="O4" s="422">
        <v>0.88592394826999266</v>
      </c>
      <c r="P4" s="422">
        <v>0.87479978055608798</v>
      </c>
      <c r="Q4" s="423">
        <v>0.89855133845370083</v>
      </c>
    </row>
    <row r="5" spans="1:17" ht="13.5" thickBot="1">
      <c r="A5" s="1" t="s">
        <v>149</v>
      </c>
      <c r="B5" s="424">
        <v>7.5759703091215935E-2</v>
      </c>
      <c r="C5" s="424">
        <v>7.9070925594814781E-2</v>
      </c>
      <c r="D5" s="424">
        <v>8.5066861629712415E-2</v>
      </c>
      <c r="E5" s="424">
        <v>0.11121014820771541</v>
      </c>
      <c r="F5" s="424">
        <v>0.10678532117117225</v>
      </c>
      <c r="G5" s="424">
        <v>0.10293570914415273</v>
      </c>
      <c r="H5" s="424">
        <v>0.11974543636070946</v>
      </c>
      <c r="I5" s="424">
        <v>0.11422211495904709</v>
      </c>
      <c r="J5" s="424">
        <v>0.12223897203905876</v>
      </c>
      <c r="K5" s="424">
        <v>0.11500443158133845</v>
      </c>
      <c r="L5" s="424">
        <v>0.13060114622826108</v>
      </c>
      <c r="M5" s="424">
        <v>0.12549758310159884</v>
      </c>
      <c r="N5" s="424">
        <v>0.11266553459200404</v>
      </c>
      <c r="O5" s="424">
        <v>0.11407605173000739</v>
      </c>
      <c r="P5" s="424">
        <v>0.1252002194439121</v>
      </c>
      <c r="Q5" s="419">
        <v>0.10144866154629928</v>
      </c>
    </row>
    <row r="7" spans="1:17">
      <c r="A7" s="666" t="s">
        <v>458</v>
      </c>
    </row>
  </sheetData>
  <mergeCells count="2">
    <mergeCell ref="A1:Q1"/>
    <mergeCell ref="B2:Q2"/>
  </mergeCells>
  <hyperlinks>
    <hyperlink ref="A7" location="'List of Tables'!A1" display="Back to content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1"/>
  <sheetViews>
    <sheetView workbookViewId="0">
      <selection sqref="A1:E1"/>
    </sheetView>
  </sheetViews>
  <sheetFormatPr defaultRowHeight="12.75"/>
  <cols>
    <col min="1" max="1" width="38.140625" customWidth="1"/>
  </cols>
  <sheetData>
    <row r="1" spans="1:17" ht="15.75" customHeight="1" thickBot="1">
      <c r="A1" s="816" t="s">
        <v>306</v>
      </c>
      <c r="B1" s="813"/>
      <c r="C1" s="813"/>
      <c r="D1" s="813"/>
      <c r="E1" s="813"/>
      <c r="F1" s="813"/>
      <c r="G1" s="813"/>
      <c r="H1" s="813"/>
      <c r="I1" s="813"/>
      <c r="J1" s="813"/>
      <c r="K1" s="813"/>
      <c r="L1" s="813"/>
      <c r="M1" s="813"/>
      <c r="N1" s="813"/>
      <c r="O1" s="813"/>
      <c r="P1" s="813"/>
      <c r="Q1" s="817"/>
    </row>
    <row r="2" spans="1:17" ht="12.75" customHeight="1">
      <c r="A2" s="818"/>
      <c r="B2" s="680" t="s">
        <v>20</v>
      </c>
      <c r="C2" s="695"/>
      <c r="D2" s="695"/>
      <c r="E2" s="695"/>
      <c r="F2" s="695"/>
      <c r="G2" s="695"/>
      <c r="H2" s="695"/>
      <c r="I2" s="695"/>
      <c r="J2" s="695"/>
      <c r="K2" s="695"/>
      <c r="L2" s="695"/>
      <c r="M2" s="695"/>
      <c r="N2" s="695"/>
      <c r="O2" s="695"/>
      <c r="P2" s="695"/>
      <c r="Q2" s="696"/>
    </row>
    <row r="3" spans="1:17" ht="13.5" thickBot="1">
      <c r="A3" s="819"/>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66" t="s">
        <v>184</v>
      </c>
      <c r="Q3" s="22" t="s">
        <v>185</v>
      </c>
    </row>
    <row r="4" spans="1:17">
      <c r="A4" s="25" t="s">
        <v>30</v>
      </c>
      <c r="B4" s="27"/>
      <c r="C4" s="27"/>
      <c r="D4" s="27"/>
      <c r="E4" s="27"/>
      <c r="F4" s="27"/>
      <c r="G4" s="27"/>
      <c r="H4" s="27"/>
      <c r="I4" s="27"/>
      <c r="J4" s="27"/>
      <c r="K4" s="27"/>
      <c r="L4" s="27"/>
      <c r="M4" s="27"/>
      <c r="N4" s="27"/>
      <c r="O4" s="27"/>
      <c r="P4" s="27"/>
      <c r="Q4" s="28"/>
    </row>
    <row r="5" spans="1:17">
      <c r="A5" s="29" t="s">
        <v>24</v>
      </c>
      <c r="B5" s="239">
        <v>0.43953242430765599</v>
      </c>
      <c r="C5" s="239">
        <v>0.44636094879856925</v>
      </c>
      <c r="D5" s="239">
        <v>0.45136729456784991</v>
      </c>
      <c r="E5" s="239">
        <v>0.46116734870890574</v>
      </c>
      <c r="F5" s="239">
        <v>0.47055417086877116</v>
      </c>
      <c r="G5" s="239">
        <v>0.47920783423108199</v>
      </c>
      <c r="H5" s="239">
        <v>0.48781650449314945</v>
      </c>
      <c r="I5" s="239">
        <v>0.48404968116072317</v>
      </c>
      <c r="J5" s="239">
        <v>0.48388799977867769</v>
      </c>
      <c r="K5" s="239">
        <v>0.4927260561358649</v>
      </c>
      <c r="L5" s="239">
        <v>0.50166587869029533</v>
      </c>
      <c r="M5" s="239">
        <v>0.52646655494713868</v>
      </c>
      <c r="N5" s="239">
        <v>0.530595847236217</v>
      </c>
      <c r="O5" s="239">
        <v>0.51409945283650438</v>
      </c>
      <c r="P5" s="239">
        <v>0.52323521440798992</v>
      </c>
      <c r="Q5" s="240">
        <v>0.49210708602612624</v>
      </c>
    </row>
    <row r="6" spans="1:17">
      <c r="A6" s="29" t="s">
        <v>364</v>
      </c>
      <c r="B6" s="239">
        <v>0.43356783956598577</v>
      </c>
      <c r="C6" s="239">
        <v>0.43869375946441425</v>
      </c>
      <c r="D6" s="239">
        <v>0.44132265001652027</v>
      </c>
      <c r="E6" s="239">
        <v>0.4528343838692645</v>
      </c>
      <c r="F6" s="239">
        <v>0.46199054456284872</v>
      </c>
      <c r="G6" s="239">
        <v>0.47130432634098357</v>
      </c>
      <c r="H6" s="239">
        <v>0.47974385909901707</v>
      </c>
      <c r="I6" s="239">
        <v>0.47423940502180384</v>
      </c>
      <c r="J6" s="239">
        <v>0.47489400205769283</v>
      </c>
      <c r="K6" s="239">
        <v>0.48276780145985121</v>
      </c>
      <c r="L6" s="239">
        <v>0.49146038639863737</v>
      </c>
      <c r="M6" s="239">
        <v>0.51789636128206262</v>
      </c>
      <c r="N6" s="239">
        <v>0.5208381919542634</v>
      </c>
      <c r="O6" s="239">
        <v>0.50489959478693403</v>
      </c>
      <c r="P6" s="239">
        <v>0.51589093292740351</v>
      </c>
      <c r="Q6" s="240">
        <v>0.48546059719506163</v>
      </c>
    </row>
    <row r="7" spans="1:17">
      <c r="A7" s="29" t="s">
        <v>26</v>
      </c>
      <c r="B7" s="239">
        <v>0.39817123771364754</v>
      </c>
      <c r="C7" s="239">
        <v>0.38945259208500593</v>
      </c>
      <c r="D7" s="239">
        <v>0.37408927760637634</v>
      </c>
      <c r="E7" s="239">
        <v>0.39585487563919147</v>
      </c>
      <c r="F7" s="239">
        <v>0.40197166743189661</v>
      </c>
      <c r="G7" s="239">
        <v>0.41756225876035441</v>
      </c>
      <c r="H7" s="239">
        <v>0.42293622475747389</v>
      </c>
      <c r="I7" s="239">
        <v>0.40645274256446057</v>
      </c>
      <c r="J7" s="239">
        <v>0.41235182957176497</v>
      </c>
      <c r="K7" s="239">
        <v>0.40955950348177844</v>
      </c>
      <c r="L7" s="239">
        <v>0.41793918679794956</v>
      </c>
      <c r="M7" s="239">
        <v>0.45416705249083922</v>
      </c>
      <c r="N7" s="239">
        <v>0.44853195680399732</v>
      </c>
      <c r="O7" s="239">
        <v>0.43634542346100524</v>
      </c>
      <c r="P7" s="239">
        <v>0.46076376095698174</v>
      </c>
      <c r="Q7" s="240">
        <v>0.43457412608411955</v>
      </c>
    </row>
    <row r="8" spans="1:17">
      <c r="A8" s="25" t="s">
        <v>31</v>
      </c>
      <c r="B8" s="239"/>
      <c r="C8" s="239"/>
      <c r="D8" s="239"/>
      <c r="E8" s="239"/>
      <c r="F8" s="239"/>
      <c r="G8" s="239"/>
      <c r="H8" s="239"/>
      <c r="I8" s="239"/>
      <c r="J8" s="239"/>
      <c r="K8" s="239"/>
      <c r="L8" s="239"/>
      <c r="M8" s="239"/>
      <c r="N8" s="239"/>
      <c r="O8" s="239"/>
      <c r="P8" s="239"/>
      <c r="Q8" s="240"/>
    </row>
    <row r="9" spans="1:17" ht="13.5" thickBot="1">
      <c r="A9" s="30" t="s">
        <v>32</v>
      </c>
      <c r="B9" s="128">
        <v>0.36329131823703714</v>
      </c>
      <c r="C9" s="128">
        <v>0.35928339992913239</v>
      </c>
      <c r="D9" s="128">
        <v>0.36173020825578167</v>
      </c>
      <c r="E9" s="128">
        <v>0.37188027488346903</v>
      </c>
      <c r="F9" s="128">
        <v>0.37940570279505104</v>
      </c>
      <c r="G9" s="128">
        <v>0.38622536862813522</v>
      </c>
      <c r="H9" s="128">
        <v>0.40126899854667764</v>
      </c>
      <c r="I9" s="128">
        <v>0.4011962475602846</v>
      </c>
      <c r="J9" s="128">
        <v>0.39895504018995187</v>
      </c>
      <c r="K9" s="128">
        <v>0.40233045107614201</v>
      </c>
      <c r="L9" s="128">
        <v>0.43508697892190601</v>
      </c>
      <c r="M9" s="128">
        <v>0.45702118308283446</v>
      </c>
      <c r="N9" s="128">
        <v>0.44823379314326389</v>
      </c>
      <c r="O9" s="128">
        <v>0.43364845239593858</v>
      </c>
      <c r="P9" s="128">
        <v>0.43341272022044741</v>
      </c>
      <c r="Q9" s="151">
        <v>0.41634437715893574</v>
      </c>
    </row>
    <row r="11" spans="1:17">
      <c r="A11" s="666" t="s">
        <v>458</v>
      </c>
    </row>
  </sheetData>
  <mergeCells count="3">
    <mergeCell ref="A1:Q1"/>
    <mergeCell ref="A2:A3"/>
    <mergeCell ref="B2:Q2"/>
  </mergeCells>
  <hyperlinks>
    <hyperlink ref="A11" location="'List of Tables'!A1" display="Back to contents"/>
  </hyperlinks>
  <pageMargins left="0.75" right="0.75" top="1" bottom="1" header="0.5" footer="0.5"/>
  <pageSetup paperSize="9" orientation="landscape"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6"/>
  <sheetViews>
    <sheetView topLeftCell="A7" workbookViewId="0">
      <selection sqref="A1:E1"/>
    </sheetView>
  </sheetViews>
  <sheetFormatPr defaultRowHeight="12.75"/>
  <cols>
    <col min="1" max="1" width="35" customWidth="1"/>
    <col min="49" max="49" width="11.42578125" customWidth="1"/>
  </cols>
  <sheetData>
    <row r="1" spans="1:49" ht="15.75" thickBot="1">
      <c r="A1" s="675" t="s">
        <v>442</v>
      </c>
      <c r="B1" s="702"/>
      <c r="C1" s="702"/>
      <c r="D1" s="702"/>
      <c r="E1" s="702"/>
      <c r="F1" s="702"/>
      <c r="G1" s="702"/>
      <c r="H1" s="702"/>
      <c r="I1" s="702"/>
      <c r="J1" s="702"/>
      <c r="K1" s="702"/>
      <c r="L1" s="702"/>
      <c r="M1" s="686"/>
      <c r="N1" s="686"/>
      <c r="O1" s="686"/>
      <c r="P1" s="686"/>
      <c r="Q1" s="686"/>
      <c r="R1" s="702"/>
      <c r="S1" s="702"/>
      <c r="T1" s="702"/>
      <c r="U1" s="702"/>
      <c r="V1" s="702"/>
      <c r="W1" s="702"/>
      <c r="X1" s="702"/>
      <c r="Y1" s="702"/>
      <c r="Z1" s="702"/>
      <c r="AA1" s="702"/>
      <c r="AB1" s="702"/>
      <c r="AC1" s="686"/>
      <c r="AD1" s="686"/>
      <c r="AE1" s="686"/>
      <c r="AF1" s="686"/>
      <c r="AG1" s="686"/>
      <c r="AH1" s="702"/>
      <c r="AI1" s="702"/>
      <c r="AJ1" s="702"/>
      <c r="AK1" s="702"/>
      <c r="AL1" s="702"/>
      <c r="AM1" s="702"/>
      <c r="AN1" s="702"/>
      <c r="AO1" s="702"/>
      <c r="AP1" s="702"/>
      <c r="AQ1" s="702"/>
      <c r="AR1" s="702"/>
      <c r="AS1" s="686"/>
      <c r="AT1" s="686"/>
      <c r="AU1" s="686"/>
      <c r="AV1" s="686"/>
      <c r="AW1" s="687"/>
    </row>
    <row r="2" spans="1:49" ht="13.5" thickBot="1">
      <c r="A2" s="711"/>
      <c r="B2" s="802" t="s">
        <v>5</v>
      </c>
      <c r="C2" s="803"/>
      <c r="D2" s="803"/>
      <c r="E2" s="803"/>
      <c r="F2" s="803"/>
      <c r="G2" s="803"/>
      <c r="H2" s="803"/>
      <c r="I2" s="803"/>
      <c r="J2" s="803"/>
      <c r="K2" s="803"/>
      <c r="L2" s="803"/>
      <c r="M2" s="803"/>
      <c r="N2" s="803"/>
      <c r="O2" s="803"/>
      <c r="P2" s="803"/>
      <c r="Q2" s="803"/>
      <c r="R2" s="803"/>
      <c r="S2" s="803"/>
      <c r="T2" s="803"/>
      <c r="U2" s="803"/>
      <c r="V2" s="803"/>
      <c r="W2" s="803"/>
      <c r="X2" s="803"/>
      <c r="Y2" s="803"/>
      <c r="Z2" s="803"/>
      <c r="AA2" s="803"/>
      <c r="AB2" s="803"/>
      <c r="AC2" s="803"/>
      <c r="AD2" s="803"/>
      <c r="AE2" s="803"/>
      <c r="AF2" s="803"/>
      <c r="AG2" s="803"/>
      <c r="AH2" s="803"/>
      <c r="AI2" s="803"/>
      <c r="AJ2" s="803"/>
      <c r="AK2" s="803"/>
      <c r="AL2" s="803"/>
      <c r="AM2" s="803"/>
      <c r="AN2" s="803"/>
      <c r="AO2" s="803"/>
      <c r="AP2" s="803"/>
      <c r="AQ2" s="803"/>
      <c r="AR2" s="803"/>
      <c r="AS2" s="803"/>
      <c r="AT2" s="803"/>
      <c r="AU2" s="803"/>
      <c r="AV2" s="803"/>
      <c r="AW2" s="804"/>
    </row>
    <row r="3" spans="1:49" ht="13.5" thickBot="1">
      <c r="A3" s="806"/>
      <c r="B3" s="820" t="s">
        <v>148</v>
      </c>
      <c r="C3" s="821"/>
      <c r="D3" s="821"/>
      <c r="E3" s="821"/>
      <c r="F3" s="821"/>
      <c r="G3" s="821"/>
      <c r="H3" s="821"/>
      <c r="I3" s="821"/>
      <c r="J3" s="821"/>
      <c r="K3" s="821"/>
      <c r="L3" s="821"/>
      <c r="M3" s="821"/>
      <c r="N3" s="821"/>
      <c r="O3" s="821"/>
      <c r="P3" s="821"/>
      <c r="Q3" s="822"/>
      <c r="R3" s="820" t="s">
        <v>149</v>
      </c>
      <c r="S3" s="821"/>
      <c r="T3" s="821"/>
      <c r="U3" s="821"/>
      <c r="V3" s="821"/>
      <c r="W3" s="821"/>
      <c r="X3" s="821"/>
      <c r="Y3" s="821"/>
      <c r="Z3" s="821"/>
      <c r="AA3" s="821"/>
      <c r="AB3" s="821"/>
      <c r="AC3" s="821"/>
      <c r="AD3" s="821"/>
      <c r="AE3" s="821"/>
      <c r="AF3" s="821"/>
      <c r="AG3" s="822"/>
      <c r="AH3" s="589"/>
      <c r="AI3" s="823" t="s">
        <v>127</v>
      </c>
      <c r="AJ3" s="821"/>
      <c r="AK3" s="821"/>
      <c r="AL3" s="821"/>
      <c r="AM3" s="821"/>
      <c r="AN3" s="821"/>
      <c r="AO3" s="821"/>
      <c r="AP3" s="821"/>
      <c r="AQ3" s="821"/>
      <c r="AR3" s="821"/>
      <c r="AS3" s="821"/>
      <c r="AT3" s="821"/>
      <c r="AU3" s="821"/>
      <c r="AV3" s="821"/>
      <c r="AW3" s="822"/>
    </row>
    <row r="4" spans="1:49" ht="13.5" thickBot="1">
      <c r="A4" s="712"/>
      <c r="B4" s="35" t="s">
        <v>83</v>
      </c>
      <c r="C4" s="35" t="s">
        <v>84</v>
      </c>
      <c r="D4" s="35" t="s">
        <v>85</v>
      </c>
      <c r="E4" s="35" t="s">
        <v>86</v>
      </c>
      <c r="F4" s="35" t="s">
        <v>87</v>
      </c>
      <c r="G4" s="35" t="s">
        <v>88</v>
      </c>
      <c r="H4" s="35" t="s">
        <v>82</v>
      </c>
      <c r="I4" s="35" t="s">
        <v>0</v>
      </c>
      <c r="J4" s="35" t="s">
        <v>1</v>
      </c>
      <c r="K4" s="35" t="s">
        <v>2</v>
      </c>
      <c r="L4" s="35" t="s">
        <v>3</v>
      </c>
      <c r="M4" s="35" t="s">
        <v>4</v>
      </c>
      <c r="N4" s="35" t="s">
        <v>115</v>
      </c>
      <c r="O4" s="35" t="s">
        <v>117</v>
      </c>
      <c r="P4" s="35" t="s">
        <v>184</v>
      </c>
      <c r="Q4" s="36" t="s">
        <v>185</v>
      </c>
      <c r="R4" s="35" t="s">
        <v>83</v>
      </c>
      <c r="S4" s="35" t="s">
        <v>84</v>
      </c>
      <c r="T4" s="35" t="s">
        <v>85</v>
      </c>
      <c r="U4" s="35" t="s">
        <v>86</v>
      </c>
      <c r="V4" s="35" t="s">
        <v>87</v>
      </c>
      <c r="W4" s="35" t="s">
        <v>88</v>
      </c>
      <c r="X4" s="35" t="s">
        <v>82</v>
      </c>
      <c r="Y4" s="35" t="s">
        <v>0</v>
      </c>
      <c r="Z4" s="35" t="s">
        <v>1</v>
      </c>
      <c r="AA4" s="35" t="s">
        <v>2</v>
      </c>
      <c r="AB4" s="35" t="s">
        <v>3</v>
      </c>
      <c r="AC4" s="35" t="s">
        <v>4</v>
      </c>
      <c r="AD4" s="35" t="s">
        <v>115</v>
      </c>
      <c r="AE4" s="35" t="s">
        <v>117</v>
      </c>
      <c r="AF4" s="35" t="s">
        <v>184</v>
      </c>
      <c r="AG4" s="36" t="s">
        <v>185</v>
      </c>
      <c r="AH4" s="562" t="s">
        <v>83</v>
      </c>
      <c r="AI4" s="562" t="s">
        <v>84</v>
      </c>
      <c r="AJ4" s="562" t="s">
        <v>85</v>
      </c>
      <c r="AK4" s="562" t="s">
        <v>86</v>
      </c>
      <c r="AL4" s="562" t="s">
        <v>87</v>
      </c>
      <c r="AM4" s="562" t="s">
        <v>88</v>
      </c>
      <c r="AN4" s="562" t="s">
        <v>82</v>
      </c>
      <c r="AO4" s="562" t="s">
        <v>0</v>
      </c>
      <c r="AP4" s="562" t="s">
        <v>1</v>
      </c>
      <c r="AQ4" s="562" t="s">
        <v>2</v>
      </c>
      <c r="AR4" s="562" t="s">
        <v>3</v>
      </c>
      <c r="AS4" s="562" t="s">
        <v>4</v>
      </c>
      <c r="AT4" s="562" t="s">
        <v>115</v>
      </c>
      <c r="AU4" s="562" t="s">
        <v>117</v>
      </c>
      <c r="AV4" s="562" t="s">
        <v>184</v>
      </c>
      <c r="AW4" s="562" t="s">
        <v>185</v>
      </c>
    </row>
    <row r="5" spans="1:49">
      <c r="A5" s="45" t="s">
        <v>130</v>
      </c>
      <c r="B5" s="8"/>
      <c r="C5" s="8"/>
      <c r="D5" s="8"/>
      <c r="E5" s="8"/>
      <c r="F5" s="8"/>
      <c r="G5" s="8"/>
      <c r="H5" s="8"/>
      <c r="I5" s="8"/>
      <c r="J5" s="8"/>
      <c r="K5" s="8"/>
      <c r="L5" s="8"/>
      <c r="M5" s="8"/>
      <c r="N5" s="8"/>
      <c r="O5" s="8"/>
      <c r="P5" s="8"/>
      <c r="Q5" s="9"/>
      <c r="R5" s="49"/>
      <c r="S5" s="49"/>
      <c r="T5" s="49"/>
      <c r="U5" s="49"/>
      <c r="V5" s="49"/>
      <c r="W5" s="49"/>
      <c r="X5" s="49"/>
      <c r="Y5" s="49"/>
      <c r="Z5" s="49"/>
      <c r="AA5" s="49"/>
      <c r="AB5" s="49"/>
      <c r="AC5" s="8"/>
      <c r="AD5" s="8"/>
      <c r="AE5" s="8"/>
      <c r="AF5" s="8"/>
      <c r="AG5" s="9"/>
      <c r="AH5" s="49"/>
      <c r="AI5" s="49"/>
      <c r="AJ5" s="49"/>
      <c r="AK5" s="49"/>
      <c r="AL5" s="49"/>
      <c r="AM5" s="49"/>
      <c r="AN5" s="49"/>
      <c r="AO5" s="49"/>
      <c r="AP5" s="49"/>
      <c r="AQ5" s="49"/>
      <c r="AR5" s="49"/>
      <c r="AS5" s="49"/>
      <c r="AT5" s="49"/>
      <c r="AU5" s="49"/>
      <c r="AV5" s="49"/>
      <c r="AW5" s="105"/>
    </row>
    <row r="6" spans="1:49">
      <c r="A6" s="29" t="s">
        <v>131</v>
      </c>
      <c r="B6" s="224">
        <v>722</v>
      </c>
      <c r="C6" s="224">
        <v>784</v>
      </c>
      <c r="D6" s="224">
        <v>833</v>
      </c>
      <c r="E6" s="224">
        <v>932</v>
      </c>
      <c r="F6" s="224">
        <v>996</v>
      </c>
      <c r="G6" s="224">
        <v>1078</v>
      </c>
      <c r="H6" s="224">
        <v>1144</v>
      </c>
      <c r="I6" s="224">
        <v>1377</v>
      </c>
      <c r="J6" s="224">
        <v>1232</v>
      </c>
      <c r="K6" s="224">
        <v>1314</v>
      </c>
      <c r="L6" s="224">
        <v>1295</v>
      </c>
      <c r="M6" s="224">
        <v>1525</v>
      </c>
      <c r="N6" s="224">
        <v>1420</v>
      </c>
      <c r="O6" s="224">
        <v>1492</v>
      </c>
      <c r="P6" s="224">
        <v>1366</v>
      </c>
      <c r="Q6" s="225">
        <v>1415</v>
      </c>
      <c r="R6" s="224">
        <v>96</v>
      </c>
      <c r="S6" s="224">
        <v>121</v>
      </c>
      <c r="T6" s="224">
        <v>97</v>
      </c>
      <c r="U6" s="224">
        <v>152</v>
      </c>
      <c r="V6" s="224">
        <v>200</v>
      </c>
      <c r="W6" s="224">
        <v>263</v>
      </c>
      <c r="X6" s="224">
        <v>278</v>
      </c>
      <c r="Y6" s="224">
        <v>198</v>
      </c>
      <c r="Z6" s="224">
        <v>156</v>
      </c>
      <c r="AA6" s="224">
        <v>54</v>
      </c>
      <c r="AB6" s="224">
        <v>308</v>
      </c>
      <c r="AC6" s="224">
        <v>99</v>
      </c>
      <c r="AD6" s="224">
        <v>221</v>
      </c>
      <c r="AE6" s="224">
        <v>156</v>
      </c>
      <c r="AF6" s="224">
        <v>145</v>
      </c>
      <c r="AG6" s="225">
        <v>205</v>
      </c>
      <c r="AH6" s="563">
        <v>818</v>
      </c>
      <c r="AI6" s="563">
        <v>905</v>
      </c>
      <c r="AJ6" s="224">
        <v>930</v>
      </c>
      <c r="AK6" s="224">
        <v>1084</v>
      </c>
      <c r="AL6" s="224">
        <v>1196</v>
      </c>
      <c r="AM6" s="224">
        <v>1341</v>
      </c>
      <c r="AN6" s="224">
        <v>1422</v>
      </c>
      <c r="AO6" s="224">
        <v>1575</v>
      </c>
      <c r="AP6" s="224">
        <v>1388</v>
      </c>
      <c r="AQ6" s="224">
        <v>1368</v>
      </c>
      <c r="AR6" s="224">
        <v>1603</v>
      </c>
      <c r="AS6" s="224">
        <v>1624</v>
      </c>
      <c r="AT6" s="224">
        <v>1641</v>
      </c>
      <c r="AU6" s="224">
        <v>1648</v>
      </c>
      <c r="AV6" s="224">
        <v>1511</v>
      </c>
      <c r="AW6" s="225">
        <v>1620</v>
      </c>
    </row>
    <row r="7" spans="1:49">
      <c r="A7" s="29" t="s">
        <v>132</v>
      </c>
      <c r="B7" s="224">
        <v>242</v>
      </c>
      <c r="C7" s="224">
        <v>289</v>
      </c>
      <c r="D7" s="224">
        <v>317</v>
      </c>
      <c r="E7" s="224">
        <v>373</v>
      </c>
      <c r="F7" s="224">
        <v>364</v>
      </c>
      <c r="G7" s="224">
        <v>419</v>
      </c>
      <c r="H7" s="224">
        <v>453</v>
      </c>
      <c r="I7" s="224">
        <v>495</v>
      </c>
      <c r="J7" s="224">
        <v>498</v>
      </c>
      <c r="K7" s="224">
        <v>529</v>
      </c>
      <c r="L7" s="224">
        <v>570</v>
      </c>
      <c r="M7" s="224">
        <v>548</v>
      </c>
      <c r="N7" s="224">
        <v>608</v>
      </c>
      <c r="O7" s="224">
        <v>616</v>
      </c>
      <c r="P7" s="224">
        <v>617</v>
      </c>
      <c r="Q7" s="225">
        <v>787</v>
      </c>
      <c r="R7" s="224">
        <v>9</v>
      </c>
      <c r="S7" s="224">
        <v>10</v>
      </c>
      <c r="T7" s="224">
        <v>12</v>
      </c>
      <c r="U7" s="224">
        <v>12</v>
      </c>
      <c r="V7" s="224">
        <v>15</v>
      </c>
      <c r="W7" s="224">
        <v>16</v>
      </c>
      <c r="X7" s="224">
        <v>15</v>
      </c>
      <c r="Y7" s="224">
        <v>29</v>
      </c>
      <c r="Z7" s="224">
        <v>32</v>
      </c>
      <c r="AA7" s="224">
        <v>34</v>
      </c>
      <c r="AB7" s="224">
        <v>37</v>
      </c>
      <c r="AC7" s="224">
        <v>50</v>
      </c>
      <c r="AD7" s="224">
        <v>62</v>
      </c>
      <c r="AE7" s="224">
        <v>50</v>
      </c>
      <c r="AF7" s="224">
        <v>45</v>
      </c>
      <c r="AG7" s="225">
        <v>51</v>
      </c>
      <c r="AH7" s="563">
        <v>251</v>
      </c>
      <c r="AI7" s="563">
        <v>299</v>
      </c>
      <c r="AJ7" s="224">
        <v>329</v>
      </c>
      <c r="AK7" s="224">
        <v>385</v>
      </c>
      <c r="AL7" s="224">
        <v>379</v>
      </c>
      <c r="AM7" s="224">
        <v>435</v>
      </c>
      <c r="AN7" s="224">
        <v>468</v>
      </c>
      <c r="AO7" s="224">
        <v>524</v>
      </c>
      <c r="AP7" s="224">
        <v>530</v>
      </c>
      <c r="AQ7" s="224">
        <v>563</v>
      </c>
      <c r="AR7" s="224">
        <v>607</v>
      </c>
      <c r="AS7" s="224">
        <v>598</v>
      </c>
      <c r="AT7" s="224">
        <v>670</v>
      </c>
      <c r="AU7" s="224">
        <v>666</v>
      </c>
      <c r="AV7" s="224">
        <v>662</v>
      </c>
      <c r="AW7" s="225">
        <v>838</v>
      </c>
    </row>
    <row r="8" spans="1:49">
      <c r="A8" s="29" t="s">
        <v>133</v>
      </c>
      <c r="B8" s="224">
        <v>2549</v>
      </c>
      <c r="C8" s="224">
        <v>2203</v>
      </c>
      <c r="D8" s="224">
        <v>2285</v>
      </c>
      <c r="E8" s="224">
        <v>1938</v>
      </c>
      <c r="F8" s="224">
        <v>1807</v>
      </c>
      <c r="G8" s="224">
        <v>1929</v>
      </c>
      <c r="H8" s="224">
        <v>2157</v>
      </c>
      <c r="I8" s="224">
        <v>2293</v>
      </c>
      <c r="J8" s="224">
        <v>2488</v>
      </c>
      <c r="K8" s="224">
        <v>2711</v>
      </c>
      <c r="L8" s="224">
        <v>2816</v>
      </c>
      <c r="M8" s="224">
        <v>2278</v>
      </c>
      <c r="N8" s="224">
        <v>3350</v>
      </c>
      <c r="O8" s="224">
        <v>3500</v>
      </c>
      <c r="P8" s="224">
        <v>3137</v>
      </c>
      <c r="Q8" s="225">
        <v>3068</v>
      </c>
      <c r="R8" s="224">
        <v>0</v>
      </c>
      <c r="S8" s="224">
        <v>0</v>
      </c>
      <c r="T8" s="224">
        <v>0</v>
      </c>
      <c r="U8" s="224">
        <v>0</v>
      </c>
      <c r="V8" s="224">
        <v>0</v>
      </c>
      <c r="W8" s="224">
        <v>0</v>
      </c>
      <c r="X8" s="224">
        <v>0</v>
      </c>
      <c r="Y8" s="224">
        <v>0</v>
      </c>
      <c r="Z8" s="224">
        <v>0</v>
      </c>
      <c r="AA8" s="224">
        <v>0</v>
      </c>
      <c r="AB8" s="224">
        <v>0</v>
      </c>
      <c r="AC8" s="224">
        <v>0</v>
      </c>
      <c r="AD8" s="224">
        <v>0</v>
      </c>
      <c r="AE8" s="224">
        <v>0</v>
      </c>
      <c r="AF8" s="224">
        <v>0</v>
      </c>
      <c r="AG8" s="225">
        <v>0</v>
      </c>
      <c r="AH8" s="563">
        <v>2549</v>
      </c>
      <c r="AI8" s="563">
        <v>2203</v>
      </c>
      <c r="AJ8" s="224">
        <v>2285</v>
      </c>
      <c r="AK8" s="224">
        <v>1938</v>
      </c>
      <c r="AL8" s="224">
        <v>1807</v>
      </c>
      <c r="AM8" s="224">
        <v>1929</v>
      </c>
      <c r="AN8" s="224">
        <v>2157</v>
      </c>
      <c r="AO8" s="224">
        <v>2293</v>
      </c>
      <c r="AP8" s="224">
        <v>2488</v>
      </c>
      <c r="AQ8" s="224">
        <v>2711</v>
      </c>
      <c r="AR8" s="224">
        <v>2816</v>
      </c>
      <c r="AS8" s="224">
        <v>2278</v>
      </c>
      <c r="AT8" s="224">
        <v>3350</v>
      </c>
      <c r="AU8" s="224">
        <v>3500</v>
      </c>
      <c r="AV8" s="224">
        <v>3137</v>
      </c>
      <c r="AW8" s="225">
        <v>3068</v>
      </c>
    </row>
    <row r="9" spans="1:49">
      <c r="A9" s="45" t="s">
        <v>134</v>
      </c>
      <c r="B9" s="224">
        <v>1644</v>
      </c>
      <c r="C9" s="224">
        <v>1911</v>
      </c>
      <c r="D9" s="224">
        <v>2084</v>
      </c>
      <c r="E9" s="224">
        <v>2032</v>
      </c>
      <c r="F9" s="224">
        <v>2178</v>
      </c>
      <c r="G9" s="224">
        <v>2288</v>
      </c>
      <c r="H9" s="224">
        <v>2342</v>
      </c>
      <c r="I9" s="224">
        <v>2480</v>
      </c>
      <c r="J9" s="224">
        <v>2595</v>
      </c>
      <c r="K9" s="224">
        <v>2553</v>
      </c>
      <c r="L9" s="224">
        <v>2696</v>
      </c>
      <c r="M9" s="224">
        <v>2715</v>
      </c>
      <c r="N9" s="224">
        <v>2727</v>
      </c>
      <c r="O9" s="224">
        <v>2756</v>
      </c>
      <c r="P9" s="224">
        <v>2547</v>
      </c>
      <c r="Q9" s="225">
        <v>2537</v>
      </c>
      <c r="R9" s="224">
        <v>513</v>
      </c>
      <c r="S9" s="224">
        <v>263</v>
      </c>
      <c r="T9" s="224">
        <v>137</v>
      </c>
      <c r="U9" s="224">
        <v>146</v>
      </c>
      <c r="V9" s="224">
        <v>130</v>
      </c>
      <c r="W9" s="224">
        <v>151</v>
      </c>
      <c r="X9" s="224">
        <v>181</v>
      </c>
      <c r="Y9" s="224">
        <v>133</v>
      </c>
      <c r="Z9" s="224">
        <v>121</v>
      </c>
      <c r="AA9" s="224">
        <v>285</v>
      </c>
      <c r="AB9" s="224">
        <v>399</v>
      </c>
      <c r="AC9" s="224">
        <v>449</v>
      </c>
      <c r="AD9" s="224">
        <v>565</v>
      </c>
      <c r="AE9" s="224">
        <v>478</v>
      </c>
      <c r="AF9" s="224">
        <v>481</v>
      </c>
      <c r="AG9" s="225">
        <v>488</v>
      </c>
      <c r="AH9" s="563">
        <v>2157</v>
      </c>
      <c r="AI9" s="563">
        <v>2174</v>
      </c>
      <c r="AJ9" s="224">
        <v>2221</v>
      </c>
      <c r="AK9" s="224">
        <v>2178</v>
      </c>
      <c r="AL9" s="224">
        <v>2308</v>
      </c>
      <c r="AM9" s="224">
        <v>2439</v>
      </c>
      <c r="AN9" s="224">
        <v>2523</v>
      </c>
      <c r="AO9" s="224">
        <v>2613</v>
      </c>
      <c r="AP9" s="224">
        <v>2716</v>
      </c>
      <c r="AQ9" s="224">
        <v>2838</v>
      </c>
      <c r="AR9" s="224">
        <v>3095</v>
      </c>
      <c r="AS9" s="224">
        <v>3164</v>
      </c>
      <c r="AT9" s="224">
        <v>3292</v>
      </c>
      <c r="AU9" s="224">
        <v>3234</v>
      </c>
      <c r="AV9" s="224">
        <v>3028</v>
      </c>
      <c r="AW9" s="225">
        <v>3025</v>
      </c>
    </row>
    <row r="10" spans="1:49">
      <c r="A10" s="45" t="s">
        <v>135</v>
      </c>
      <c r="B10" s="224">
        <v>1270</v>
      </c>
      <c r="C10" s="224">
        <v>1363</v>
      </c>
      <c r="D10" s="224">
        <v>1441</v>
      </c>
      <c r="E10" s="224">
        <v>1585</v>
      </c>
      <c r="F10" s="224">
        <v>1655</v>
      </c>
      <c r="G10" s="224">
        <v>1799</v>
      </c>
      <c r="H10" s="224">
        <v>1931</v>
      </c>
      <c r="I10" s="224">
        <v>2115</v>
      </c>
      <c r="J10" s="224">
        <v>2104</v>
      </c>
      <c r="K10" s="224">
        <v>2236</v>
      </c>
      <c r="L10" s="224">
        <v>2322</v>
      </c>
      <c r="M10" s="224">
        <v>2441</v>
      </c>
      <c r="N10" s="224">
        <v>2562</v>
      </c>
      <c r="O10" s="224">
        <v>2668</v>
      </c>
      <c r="P10" s="224">
        <v>2654</v>
      </c>
      <c r="Q10" s="225">
        <v>2415</v>
      </c>
      <c r="R10" s="224">
        <v>81</v>
      </c>
      <c r="S10" s="224">
        <v>89</v>
      </c>
      <c r="T10" s="224">
        <v>77</v>
      </c>
      <c r="U10" s="224">
        <v>124</v>
      </c>
      <c r="V10" s="224">
        <v>120</v>
      </c>
      <c r="W10" s="224">
        <v>162</v>
      </c>
      <c r="X10" s="224">
        <v>180</v>
      </c>
      <c r="Y10" s="224">
        <v>169</v>
      </c>
      <c r="Z10" s="224">
        <v>183</v>
      </c>
      <c r="AA10" s="224">
        <v>164</v>
      </c>
      <c r="AB10" s="224">
        <v>226</v>
      </c>
      <c r="AC10" s="224">
        <v>257</v>
      </c>
      <c r="AD10" s="224">
        <v>244</v>
      </c>
      <c r="AE10" s="224">
        <v>198</v>
      </c>
      <c r="AF10" s="224">
        <v>196</v>
      </c>
      <c r="AG10" s="225">
        <v>142</v>
      </c>
      <c r="AH10" s="563">
        <v>1351</v>
      </c>
      <c r="AI10" s="563">
        <v>1452</v>
      </c>
      <c r="AJ10" s="224">
        <v>1518</v>
      </c>
      <c r="AK10" s="224">
        <v>1709</v>
      </c>
      <c r="AL10" s="224">
        <v>1775</v>
      </c>
      <c r="AM10" s="224">
        <v>1961</v>
      </c>
      <c r="AN10" s="224">
        <v>2111</v>
      </c>
      <c r="AO10" s="224">
        <v>2284</v>
      </c>
      <c r="AP10" s="224">
        <v>2287</v>
      </c>
      <c r="AQ10" s="224">
        <v>2400</v>
      </c>
      <c r="AR10" s="224">
        <v>2548</v>
      </c>
      <c r="AS10" s="224">
        <v>2698</v>
      </c>
      <c r="AT10" s="224">
        <v>2806</v>
      </c>
      <c r="AU10" s="224">
        <v>2866</v>
      </c>
      <c r="AV10" s="224">
        <v>2850</v>
      </c>
      <c r="AW10" s="225">
        <v>2557</v>
      </c>
    </row>
    <row r="11" spans="1:49">
      <c r="A11" s="45" t="s">
        <v>136</v>
      </c>
      <c r="B11" s="224"/>
      <c r="C11" s="224"/>
      <c r="D11" s="224"/>
      <c r="E11" s="224"/>
      <c r="F11" s="224"/>
      <c r="G11" s="224"/>
      <c r="H11" s="224"/>
      <c r="I11" s="224"/>
      <c r="J11" s="224"/>
      <c r="K11" s="224"/>
      <c r="L11" s="224"/>
      <c r="M11" s="224"/>
      <c r="N11" s="224"/>
      <c r="O11" s="224"/>
      <c r="P11" s="224"/>
      <c r="Q11" s="225"/>
      <c r="R11" s="224">
        <v>96</v>
      </c>
      <c r="S11" s="224">
        <v>121</v>
      </c>
      <c r="T11" s="224">
        <v>97</v>
      </c>
      <c r="U11" s="224">
        <v>152</v>
      </c>
      <c r="V11" s="224">
        <v>200</v>
      </c>
      <c r="W11" s="224">
        <v>263</v>
      </c>
      <c r="X11" s="224">
        <v>278</v>
      </c>
      <c r="Y11" s="224">
        <v>198</v>
      </c>
      <c r="Z11" s="224">
        <v>156</v>
      </c>
      <c r="AA11" s="224">
        <v>54</v>
      </c>
      <c r="AB11" s="224">
        <v>308</v>
      </c>
      <c r="AC11" s="224">
        <v>99</v>
      </c>
      <c r="AD11" s="224"/>
      <c r="AE11" s="224"/>
      <c r="AF11" s="224"/>
      <c r="AG11" s="225"/>
      <c r="AH11" s="563"/>
      <c r="AI11" s="563"/>
      <c r="AJ11" s="224"/>
      <c r="AK11" s="224"/>
      <c r="AL11" s="224"/>
      <c r="AM11" s="224"/>
      <c r="AN11" s="224"/>
      <c r="AO11" s="224"/>
      <c r="AP11" s="224"/>
      <c r="AQ11" s="224"/>
      <c r="AR11" s="224"/>
      <c r="AS11" s="224"/>
      <c r="AT11" s="224"/>
      <c r="AU11" s="224"/>
      <c r="AV11" s="224"/>
      <c r="AW11" s="225"/>
    </row>
    <row r="12" spans="1:49">
      <c r="A12" s="29" t="s">
        <v>137</v>
      </c>
      <c r="B12" s="224">
        <v>573</v>
      </c>
      <c r="C12" s="224">
        <v>631</v>
      </c>
      <c r="D12" s="224">
        <v>676</v>
      </c>
      <c r="E12" s="224">
        <v>716</v>
      </c>
      <c r="F12" s="224">
        <v>604</v>
      </c>
      <c r="G12" s="224">
        <v>760</v>
      </c>
      <c r="H12" s="224">
        <v>760</v>
      </c>
      <c r="I12" s="224">
        <v>721</v>
      </c>
      <c r="J12" s="224">
        <v>697</v>
      </c>
      <c r="K12" s="224">
        <v>791</v>
      </c>
      <c r="L12" s="224">
        <v>534</v>
      </c>
      <c r="M12" s="224">
        <v>688</v>
      </c>
      <c r="N12" s="224">
        <v>475</v>
      </c>
      <c r="O12" s="224">
        <v>610</v>
      </c>
      <c r="P12" s="224">
        <v>712</v>
      </c>
      <c r="Q12" s="225">
        <v>810</v>
      </c>
      <c r="R12" s="224">
        <v>164</v>
      </c>
      <c r="S12" s="224">
        <v>207</v>
      </c>
      <c r="T12" s="224">
        <v>242</v>
      </c>
      <c r="U12" s="224">
        <v>206</v>
      </c>
      <c r="V12" s="224">
        <v>124</v>
      </c>
      <c r="W12" s="224">
        <v>116</v>
      </c>
      <c r="X12" s="224">
        <v>129</v>
      </c>
      <c r="Y12" s="224">
        <v>146</v>
      </c>
      <c r="Z12" s="224">
        <v>205</v>
      </c>
      <c r="AA12" s="224">
        <v>236</v>
      </c>
      <c r="AB12" s="224">
        <v>1043</v>
      </c>
      <c r="AC12" s="224">
        <v>698</v>
      </c>
      <c r="AD12" s="224">
        <v>274</v>
      </c>
      <c r="AE12" s="224">
        <v>249</v>
      </c>
      <c r="AF12" s="224">
        <v>243</v>
      </c>
      <c r="AG12" s="225">
        <v>239</v>
      </c>
      <c r="AH12" s="563">
        <v>737</v>
      </c>
      <c r="AI12" s="563">
        <v>838</v>
      </c>
      <c r="AJ12" s="224">
        <v>918</v>
      </c>
      <c r="AK12" s="224">
        <v>922</v>
      </c>
      <c r="AL12" s="224">
        <v>728</v>
      </c>
      <c r="AM12" s="224">
        <v>876</v>
      </c>
      <c r="AN12" s="224">
        <v>889</v>
      </c>
      <c r="AO12" s="224">
        <v>867</v>
      </c>
      <c r="AP12" s="224">
        <v>902</v>
      </c>
      <c r="AQ12" s="224">
        <v>1027</v>
      </c>
      <c r="AR12" s="224">
        <v>1577</v>
      </c>
      <c r="AS12" s="224">
        <v>1386</v>
      </c>
      <c r="AT12" s="224">
        <v>749</v>
      </c>
      <c r="AU12" s="224">
        <v>859</v>
      </c>
      <c r="AV12" s="224">
        <v>955</v>
      </c>
      <c r="AW12" s="225">
        <v>1049</v>
      </c>
    </row>
    <row r="13" spans="1:49">
      <c r="A13" s="29" t="s">
        <v>138</v>
      </c>
      <c r="B13" s="224">
        <v>0</v>
      </c>
      <c r="C13" s="224">
        <v>0</v>
      </c>
      <c r="D13" s="224">
        <v>0</v>
      </c>
      <c r="E13" s="224">
        <v>0</v>
      </c>
      <c r="F13" s="224">
        <v>0</v>
      </c>
      <c r="G13" s="224">
        <v>0</v>
      </c>
      <c r="H13" s="224">
        <v>0</v>
      </c>
      <c r="I13" s="224">
        <v>0</v>
      </c>
      <c r="J13" s="224">
        <v>0</v>
      </c>
      <c r="K13" s="224">
        <v>0</v>
      </c>
      <c r="L13" s="224">
        <v>0</v>
      </c>
      <c r="M13" s="224">
        <v>0</v>
      </c>
      <c r="N13" s="224">
        <v>0</v>
      </c>
      <c r="O13" s="224">
        <v>0</v>
      </c>
      <c r="P13" s="224">
        <v>0</v>
      </c>
      <c r="Q13" s="225">
        <v>0</v>
      </c>
      <c r="R13" s="224">
        <v>210</v>
      </c>
      <c r="S13" s="224">
        <v>203</v>
      </c>
      <c r="T13" s="224">
        <v>211</v>
      </c>
      <c r="U13" s="224">
        <v>242</v>
      </c>
      <c r="V13" s="224">
        <v>216</v>
      </c>
      <c r="W13" s="224">
        <v>263</v>
      </c>
      <c r="X13" s="224">
        <v>287</v>
      </c>
      <c r="Y13" s="224">
        <v>374</v>
      </c>
      <c r="Z13" s="224">
        <v>327</v>
      </c>
      <c r="AA13" s="224">
        <v>397</v>
      </c>
      <c r="AB13" s="224">
        <v>349</v>
      </c>
      <c r="AC13" s="224">
        <v>287</v>
      </c>
      <c r="AD13" s="224">
        <v>274</v>
      </c>
      <c r="AE13" s="224">
        <v>305</v>
      </c>
      <c r="AF13" s="224">
        <v>281</v>
      </c>
      <c r="AG13" s="225">
        <v>333</v>
      </c>
      <c r="AH13" s="563">
        <v>210</v>
      </c>
      <c r="AI13" s="563">
        <v>203</v>
      </c>
      <c r="AJ13" s="224">
        <v>211</v>
      </c>
      <c r="AK13" s="224">
        <v>242</v>
      </c>
      <c r="AL13" s="224">
        <v>216</v>
      </c>
      <c r="AM13" s="224">
        <v>263</v>
      </c>
      <c r="AN13" s="224">
        <v>287</v>
      </c>
      <c r="AO13" s="224">
        <v>374</v>
      </c>
      <c r="AP13" s="224">
        <v>327</v>
      </c>
      <c r="AQ13" s="224">
        <v>397</v>
      </c>
      <c r="AR13" s="224">
        <v>349</v>
      </c>
      <c r="AS13" s="224">
        <v>287</v>
      </c>
      <c r="AT13" s="224">
        <v>274</v>
      </c>
      <c r="AU13" s="224">
        <v>305</v>
      </c>
      <c r="AV13" s="224">
        <v>281</v>
      </c>
      <c r="AW13" s="225">
        <v>333</v>
      </c>
    </row>
    <row r="14" spans="1:49">
      <c r="A14" s="29" t="s">
        <v>139</v>
      </c>
      <c r="B14" s="224">
        <v>174</v>
      </c>
      <c r="C14" s="224">
        <v>167</v>
      </c>
      <c r="D14" s="224">
        <v>179</v>
      </c>
      <c r="E14" s="224">
        <v>179</v>
      </c>
      <c r="F14" s="224">
        <v>244</v>
      </c>
      <c r="G14" s="224">
        <v>247</v>
      </c>
      <c r="H14" s="224">
        <v>278</v>
      </c>
      <c r="I14" s="224">
        <v>241</v>
      </c>
      <c r="J14" s="224">
        <v>246</v>
      </c>
      <c r="K14" s="224">
        <v>260</v>
      </c>
      <c r="L14" s="224">
        <v>263</v>
      </c>
      <c r="M14" s="224">
        <v>332</v>
      </c>
      <c r="N14" s="224">
        <v>417</v>
      </c>
      <c r="O14" s="224">
        <v>282</v>
      </c>
      <c r="P14" s="224">
        <v>261</v>
      </c>
      <c r="Q14" s="225">
        <v>321</v>
      </c>
      <c r="R14" s="224">
        <v>-1</v>
      </c>
      <c r="S14" s="224">
        <v>3</v>
      </c>
      <c r="T14" s="224">
        <v>0</v>
      </c>
      <c r="U14" s="224">
        <v>3</v>
      </c>
      <c r="V14" s="224">
        <v>7</v>
      </c>
      <c r="W14" s="224">
        <v>36</v>
      </c>
      <c r="X14" s="224">
        <v>13</v>
      </c>
      <c r="Y14" s="224">
        <v>32</v>
      </c>
      <c r="Z14" s="224">
        <v>13</v>
      </c>
      <c r="AA14" s="224">
        <v>0</v>
      </c>
      <c r="AB14" s="224">
        <v>1</v>
      </c>
      <c r="AC14" s="224">
        <v>10</v>
      </c>
      <c r="AD14" s="224">
        <v>9</v>
      </c>
      <c r="AE14" s="224">
        <v>8</v>
      </c>
      <c r="AF14" s="224">
        <v>8</v>
      </c>
      <c r="AG14" s="225">
        <v>8</v>
      </c>
      <c r="AH14" s="563">
        <v>173</v>
      </c>
      <c r="AI14" s="563">
        <v>170</v>
      </c>
      <c r="AJ14" s="224">
        <v>179</v>
      </c>
      <c r="AK14" s="224">
        <v>182</v>
      </c>
      <c r="AL14" s="224">
        <v>251</v>
      </c>
      <c r="AM14" s="224">
        <v>283</v>
      </c>
      <c r="AN14" s="224">
        <v>291</v>
      </c>
      <c r="AO14" s="224">
        <v>273</v>
      </c>
      <c r="AP14" s="224">
        <v>259</v>
      </c>
      <c r="AQ14" s="224">
        <v>260</v>
      </c>
      <c r="AR14" s="224">
        <v>264</v>
      </c>
      <c r="AS14" s="224">
        <v>342</v>
      </c>
      <c r="AT14" s="224">
        <v>426</v>
      </c>
      <c r="AU14" s="224">
        <v>290</v>
      </c>
      <c r="AV14" s="224">
        <v>269</v>
      </c>
      <c r="AW14" s="225">
        <v>329</v>
      </c>
    </row>
    <row r="15" spans="1:49">
      <c r="A15" s="29" t="s">
        <v>140</v>
      </c>
      <c r="B15" s="224">
        <v>478</v>
      </c>
      <c r="C15" s="224">
        <v>469</v>
      </c>
      <c r="D15" s="224">
        <v>485</v>
      </c>
      <c r="E15" s="224">
        <v>521</v>
      </c>
      <c r="F15" s="224">
        <v>545</v>
      </c>
      <c r="G15" s="224">
        <v>603</v>
      </c>
      <c r="H15" s="224">
        <v>606</v>
      </c>
      <c r="I15" s="224">
        <v>605</v>
      </c>
      <c r="J15" s="224">
        <v>592</v>
      </c>
      <c r="K15" s="224">
        <v>700</v>
      </c>
      <c r="L15" s="224">
        <v>722</v>
      </c>
      <c r="M15" s="224">
        <v>781</v>
      </c>
      <c r="N15" s="224">
        <v>796</v>
      </c>
      <c r="O15" s="224">
        <v>827</v>
      </c>
      <c r="P15" s="224">
        <v>770</v>
      </c>
      <c r="Q15" s="225">
        <v>813</v>
      </c>
      <c r="R15" s="224">
        <v>33</v>
      </c>
      <c r="S15" s="224">
        <v>35</v>
      </c>
      <c r="T15" s="224">
        <v>32</v>
      </c>
      <c r="U15" s="224">
        <v>73</v>
      </c>
      <c r="V15" s="224">
        <v>36</v>
      </c>
      <c r="W15" s="224">
        <v>40</v>
      </c>
      <c r="X15" s="224">
        <v>45</v>
      </c>
      <c r="Y15" s="224">
        <v>45</v>
      </c>
      <c r="Z15" s="224">
        <v>74</v>
      </c>
      <c r="AA15" s="224">
        <v>70</v>
      </c>
      <c r="AB15" s="224">
        <v>99</v>
      </c>
      <c r="AC15" s="224">
        <v>112</v>
      </c>
      <c r="AD15" s="224">
        <v>152</v>
      </c>
      <c r="AE15" s="224">
        <v>147</v>
      </c>
      <c r="AF15" s="224">
        <v>150</v>
      </c>
      <c r="AG15" s="225">
        <v>149</v>
      </c>
      <c r="AH15" s="563">
        <v>511</v>
      </c>
      <c r="AI15" s="563">
        <v>504</v>
      </c>
      <c r="AJ15" s="224">
        <v>517</v>
      </c>
      <c r="AK15" s="224">
        <v>594</v>
      </c>
      <c r="AL15" s="224">
        <v>581</v>
      </c>
      <c r="AM15" s="224">
        <v>643</v>
      </c>
      <c r="AN15" s="224">
        <v>651</v>
      </c>
      <c r="AO15" s="224">
        <v>650</v>
      </c>
      <c r="AP15" s="224">
        <v>666</v>
      </c>
      <c r="AQ15" s="224">
        <v>770</v>
      </c>
      <c r="AR15" s="224">
        <v>821</v>
      </c>
      <c r="AS15" s="224">
        <v>893</v>
      </c>
      <c r="AT15" s="224">
        <v>948</v>
      </c>
      <c r="AU15" s="224">
        <v>974</v>
      </c>
      <c r="AV15" s="224">
        <v>920</v>
      </c>
      <c r="AW15" s="225">
        <v>962</v>
      </c>
    </row>
    <row r="16" spans="1:49">
      <c r="A16" s="29" t="s">
        <v>141</v>
      </c>
      <c r="B16" s="224">
        <v>649</v>
      </c>
      <c r="C16" s="224">
        <v>687</v>
      </c>
      <c r="D16" s="224">
        <v>728</v>
      </c>
      <c r="E16" s="224">
        <v>691</v>
      </c>
      <c r="F16" s="224">
        <v>921</v>
      </c>
      <c r="G16" s="224">
        <v>986</v>
      </c>
      <c r="H16" s="224">
        <v>886</v>
      </c>
      <c r="I16" s="224">
        <v>929</v>
      </c>
      <c r="J16" s="224">
        <v>1446</v>
      </c>
      <c r="K16" s="224">
        <v>1534</v>
      </c>
      <c r="L16" s="224">
        <v>1513</v>
      </c>
      <c r="M16" s="224">
        <v>1509</v>
      </c>
      <c r="N16" s="224">
        <v>1570</v>
      </c>
      <c r="O16" s="224">
        <v>1567</v>
      </c>
      <c r="P16" s="224">
        <v>1671</v>
      </c>
      <c r="Q16" s="225">
        <v>1692</v>
      </c>
      <c r="R16" s="224">
        <v>204</v>
      </c>
      <c r="S16" s="224">
        <v>176</v>
      </c>
      <c r="T16" s="224">
        <v>189</v>
      </c>
      <c r="U16" s="224">
        <v>325</v>
      </c>
      <c r="V16" s="224">
        <v>521</v>
      </c>
      <c r="W16" s="224">
        <v>680</v>
      </c>
      <c r="X16" s="224">
        <v>745</v>
      </c>
      <c r="Y16" s="224">
        <v>914</v>
      </c>
      <c r="Z16" s="224">
        <v>1278</v>
      </c>
      <c r="AA16" s="224">
        <v>1319</v>
      </c>
      <c r="AB16" s="224">
        <v>1232</v>
      </c>
      <c r="AC16" s="224">
        <v>1450</v>
      </c>
      <c r="AD16" s="224">
        <v>1182</v>
      </c>
      <c r="AE16" s="224">
        <v>1243</v>
      </c>
      <c r="AF16" s="224">
        <v>1399</v>
      </c>
      <c r="AG16" s="225">
        <v>1357</v>
      </c>
      <c r="AH16" s="563">
        <v>853</v>
      </c>
      <c r="AI16" s="563">
        <v>863</v>
      </c>
      <c r="AJ16" s="224">
        <v>917</v>
      </c>
      <c r="AK16" s="224">
        <v>1016</v>
      </c>
      <c r="AL16" s="224">
        <v>1442</v>
      </c>
      <c r="AM16" s="224">
        <v>1666</v>
      </c>
      <c r="AN16" s="224">
        <v>1631</v>
      </c>
      <c r="AO16" s="224">
        <v>1843</v>
      </c>
      <c r="AP16" s="224">
        <v>2724</v>
      </c>
      <c r="AQ16" s="224">
        <v>2853</v>
      </c>
      <c r="AR16" s="224">
        <v>2745</v>
      </c>
      <c r="AS16" s="224">
        <v>2959</v>
      </c>
      <c r="AT16" s="224">
        <v>2752</v>
      </c>
      <c r="AU16" s="224">
        <v>2810</v>
      </c>
      <c r="AV16" s="224">
        <v>3070</v>
      </c>
      <c r="AW16" s="225">
        <v>3049</v>
      </c>
    </row>
    <row r="17" spans="1:49">
      <c r="A17" s="45" t="s">
        <v>142</v>
      </c>
      <c r="B17" s="224">
        <v>372</v>
      </c>
      <c r="C17" s="224">
        <v>365</v>
      </c>
      <c r="D17" s="224">
        <v>387</v>
      </c>
      <c r="E17" s="224">
        <v>469</v>
      </c>
      <c r="F17" s="224">
        <v>522</v>
      </c>
      <c r="G17" s="224">
        <v>564</v>
      </c>
      <c r="H17" s="224">
        <v>611</v>
      </c>
      <c r="I17" s="224">
        <v>701</v>
      </c>
      <c r="J17" s="224">
        <v>806</v>
      </c>
      <c r="K17" s="224">
        <v>799</v>
      </c>
      <c r="L17" s="224">
        <v>826</v>
      </c>
      <c r="M17" s="224">
        <v>942</v>
      </c>
      <c r="N17" s="224">
        <v>949</v>
      </c>
      <c r="O17" s="224">
        <v>950</v>
      </c>
      <c r="P17" s="224">
        <v>917</v>
      </c>
      <c r="Q17" s="225">
        <v>949</v>
      </c>
      <c r="R17" s="224">
        <v>15</v>
      </c>
      <c r="S17" s="224">
        <v>38</v>
      </c>
      <c r="T17" s="224">
        <v>41</v>
      </c>
      <c r="U17" s="224">
        <v>48</v>
      </c>
      <c r="V17" s="224">
        <v>50</v>
      </c>
      <c r="W17" s="224">
        <v>87</v>
      </c>
      <c r="X17" s="224">
        <v>125</v>
      </c>
      <c r="Y17" s="224">
        <v>235</v>
      </c>
      <c r="Z17" s="224">
        <v>192</v>
      </c>
      <c r="AA17" s="224">
        <v>222</v>
      </c>
      <c r="AB17" s="224">
        <v>235</v>
      </c>
      <c r="AC17" s="224">
        <v>221</v>
      </c>
      <c r="AD17" s="224">
        <v>266</v>
      </c>
      <c r="AE17" s="224">
        <v>228</v>
      </c>
      <c r="AF17" s="224">
        <v>294</v>
      </c>
      <c r="AG17" s="225">
        <v>328</v>
      </c>
      <c r="AH17" s="563">
        <v>387</v>
      </c>
      <c r="AI17" s="563">
        <v>403</v>
      </c>
      <c r="AJ17" s="224">
        <v>428</v>
      </c>
      <c r="AK17" s="224">
        <v>517</v>
      </c>
      <c r="AL17" s="224">
        <v>572</v>
      </c>
      <c r="AM17" s="224">
        <v>651</v>
      </c>
      <c r="AN17" s="224">
        <v>736</v>
      </c>
      <c r="AO17" s="224">
        <v>936</v>
      </c>
      <c r="AP17" s="224">
        <v>998</v>
      </c>
      <c r="AQ17" s="224">
        <v>1021</v>
      </c>
      <c r="AR17" s="224">
        <v>1061</v>
      </c>
      <c r="AS17" s="224">
        <v>1163</v>
      </c>
      <c r="AT17" s="224">
        <v>1215</v>
      </c>
      <c r="AU17" s="224">
        <v>1178</v>
      </c>
      <c r="AV17" s="224">
        <v>1211</v>
      </c>
      <c r="AW17" s="225">
        <v>1277</v>
      </c>
    </row>
    <row r="18" spans="1:49">
      <c r="A18" s="45" t="s">
        <v>143</v>
      </c>
      <c r="B18" s="224">
        <v>482</v>
      </c>
      <c r="C18" s="224">
        <v>391</v>
      </c>
      <c r="D18" s="224">
        <v>411</v>
      </c>
      <c r="E18" s="224">
        <v>469</v>
      </c>
      <c r="F18" s="224">
        <v>456</v>
      </c>
      <c r="G18" s="224">
        <v>732</v>
      </c>
      <c r="H18" s="224">
        <v>264</v>
      </c>
      <c r="I18" s="224">
        <v>155</v>
      </c>
      <c r="J18" s="224">
        <v>176</v>
      </c>
      <c r="K18" s="224">
        <v>320</v>
      </c>
      <c r="L18" s="224">
        <v>276</v>
      </c>
      <c r="M18" s="224">
        <v>257</v>
      </c>
      <c r="N18" s="224">
        <v>292</v>
      </c>
      <c r="O18" s="224">
        <v>228</v>
      </c>
      <c r="P18" s="224">
        <v>165</v>
      </c>
      <c r="Q18" s="225">
        <v>194</v>
      </c>
      <c r="R18" s="224">
        <v>147</v>
      </c>
      <c r="S18" s="224">
        <v>115</v>
      </c>
      <c r="T18" s="224">
        <v>353</v>
      </c>
      <c r="U18" s="224">
        <v>736</v>
      </c>
      <c r="V18" s="224">
        <v>687</v>
      </c>
      <c r="W18" s="224">
        <v>719</v>
      </c>
      <c r="X18" s="224">
        <v>1081</v>
      </c>
      <c r="Y18" s="224">
        <v>1370</v>
      </c>
      <c r="Z18" s="224">
        <v>1504</v>
      </c>
      <c r="AA18" s="224">
        <v>1420</v>
      </c>
      <c r="AB18" s="224">
        <v>1526</v>
      </c>
      <c r="AC18" s="224">
        <v>1713</v>
      </c>
      <c r="AD18" s="224">
        <v>1328</v>
      </c>
      <c r="AE18" s="224">
        <v>1397</v>
      </c>
      <c r="AF18" s="224">
        <v>1446</v>
      </c>
      <c r="AG18" s="225">
        <v>1425</v>
      </c>
      <c r="AH18" s="563">
        <v>629</v>
      </c>
      <c r="AI18" s="563">
        <v>506</v>
      </c>
      <c r="AJ18" s="224">
        <v>764</v>
      </c>
      <c r="AK18" s="224">
        <v>1205</v>
      </c>
      <c r="AL18" s="224">
        <v>1143</v>
      </c>
      <c r="AM18" s="224">
        <v>1451</v>
      </c>
      <c r="AN18" s="224">
        <v>1345</v>
      </c>
      <c r="AO18" s="224">
        <v>1525</v>
      </c>
      <c r="AP18" s="224">
        <v>1680</v>
      </c>
      <c r="AQ18" s="224">
        <v>1740</v>
      </c>
      <c r="AR18" s="224">
        <v>1802</v>
      </c>
      <c r="AS18" s="224">
        <v>1970</v>
      </c>
      <c r="AT18" s="224">
        <v>1620</v>
      </c>
      <c r="AU18" s="224">
        <v>1625</v>
      </c>
      <c r="AV18" s="224">
        <v>1611</v>
      </c>
      <c r="AW18" s="225">
        <v>1619</v>
      </c>
    </row>
    <row r="19" spans="1:49">
      <c r="A19" s="45" t="s">
        <v>144</v>
      </c>
      <c r="B19" s="224">
        <v>4661</v>
      </c>
      <c r="C19" s="224">
        <v>4873</v>
      </c>
      <c r="D19" s="224">
        <v>5212</v>
      </c>
      <c r="E19" s="224">
        <v>5435</v>
      </c>
      <c r="F19" s="224">
        <v>6237</v>
      </c>
      <c r="G19" s="224">
        <v>7083</v>
      </c>
      <c r="H19" s="224">
        <v>7333</v>
      </c>
      <c r="I19" s="224">
        <v>8356</v>
      </c>
      <c r="J19" s="224">
        <v>8805</v>
      </c>
      <c r="K19" s="224">
        <v>9358</v>
      </c>
      <c r="L19" s="224">
        <v>9742</v>
      </c>
      <c r="M19" s="224">
        <v>10131</v>
      </c>
      <c r="N19" s="224">
        <v>10340</v>
      </c>
      <c r="O19" s="224">
        <v>10560</v>
      </c>
      <c r="P19" s="224">
        <v>10737</v>
      </c>
      <c r="Q19" s="225">
        <v>10956</v>
      </c>
      <c r="R19" s="224">
        <v>78</v>
      </c>
      <c r="S19" s="224">
        <v>159</v>
      </c>
      <c r="T19" s="224">
        <v>196</v>
      </c>
      <c r="U19" s="224">
        <v>297</v>
      </c>
      <c r="V19" s="224">
        <v>475</v>
      </c>
      <c r="W19" s="224">
        <v>317</v>
      </c>
      <c r="X19" s="224">
        <v>424</v>
      </c>
      <c r="Y19" s="224">
        <v>252</v>
      </c>
      <c r="Z19" s="224">
        <v>298</v>
      </c>
      <c r="AA19" s="224">
        <v>447</v>
      </c>
      <c r="AB19" s="224">
        <v>512</v>
      </c>
      <c r="AC19" s="224">
        <v>539</v>
      </c>
      <c r="AD19" s="224">
        <v>591</v>
      </c>
      <c r="AE19" s="224">
        <v>486</v>
      </c>
      <c r="AF19" s="224">
        <v>553</v>
      </c>
      <c r="AG19" s="225">
        <v>509</v>
      </c>
      <c r="AH19" s="563">
        <v>4739</v>
      </c>
      <c r="AI19" s="563">
        <v>5032</v>
      </c>
      <c r="AJ19" s="224">
        <v>5408</v>
      </c>
      <c r="AK19" s="224">
        <v>5732</v>
      </c>
      <c r="AL19" s="224">
        <v>6712</v>
      </c>
      <c r="AM19" s="224">
        <v>7400</v>
      </c>
      <c r="AN19" s="224">
        <v>7757</v>
      </c>
      <c r="AO19" s="224">
        <v>8608</v>
      </c>
      <c r="AP19" s="224">
        <v>9103</v>
      </c>
      <c r="AQ19" s="224">
        <v>9805</v>
      </c>
      <c r="AR19" s="224">
        <v>10254</v>
      </c>
      <c r="AS19" s="224">
        <v>10670</v>
      </c>
      <c r="AT19" s="224">
        <v>10931</v>
      </c>
      <c r="AU19" s="224">
        <v>11046</v>
      </c>
      <c r="AV19" s="224">
        <v>11290</v>
      </c>
      <c r="AW19" s="225">
        <v>11465</v>
      </c>
    </row>
    <row r="20" spans="1:49">
      <c r="A20" s="45" t="s">
        <v>145</v>
      </c>
      <c r="B20" s="224">
        <v>647</v>
      </c>
      <c r="C20" s="224">
        <v>782</v>
      </c>
      <c r="D20" s="224">
        <v>822</v>
      </c>
      <c r="E20" s="224">
        <v>864</v>
      </c>
      <c r="F20" s="224">
        <v>900</v>
      </c>
      <c r="G20" s="224">
        <v>939</v>
      </c>
      <c r="H20" s="224">
        <v>1000</v>
      </c>
      <c r="I20" s="224">
        <v>1051</v>
      </c>
      <c r="J20" s="224">
        <v>1087</v>
      </c>
      <c r="K20" s="224">
        <v>1110</v>
      </c>
      <c r="L20" s="224">
        <v>1115</v>
      </c>
      <c r="M20" s="224">
        <v>1216</v>
      </c>
      <c r="N20" s="224">
        <v>1179</v>
      </c>
      <c r="O20" s="224">
        <v>1209</v>
      </c>
      <c r="P20" s="224">
        <v>1311</v>
      </c>
      <c r="Q20" s="225">
        <v>1253</v>
      </c>
      <c r="R20" s="224">
        <v>193</v>
      </c>
      <c r="S20" s="224">
        <v>203</v>
      </c>
      <c r="T20" s="224">
        <v>158</v>
      </c>
      <c r="U20" s="224">
        <v>148</v>
      </c>
      <c r="V20" s="224">
        <v>132</v>
      </c>
      <c r="W20" s="224">
        <v>163</v>
      </c>
      <c r="X20" s="224">
        <v>174</v>
      </c>
      <c r="Y20" s="224">
        <v>196</v>
      </c>
      <c r="Z20" s="224">
        <v>210</v>
      </c>
      <c r="AA20" s="224">
        <v>249</v>
      </c>
      <c r="AB20" s="224">
        <v>288</v>
      </c>
      <c r="AC20" s="224">
        <v>297</v>
      </c>
      <c r="AD20" s="224">
        <v>274</v>
      </c>
      <c r="AE20" s="224">
        <v>334</v>
      </c>
      <c r="AF20" s="224">
        <v>327</v>
      </c>
      <c r="AG20" s="225">
        <v>233</v>
      </c>
      <c r="AH20" s="563">
        <v>840</v>
      </c>
      <c r="AI20" s="563">
        <v>985</v>
      </c>
      <c r="AJ20" s="224">
        <v>980</v>
      </c>
      <c r="AK20" s="224">
        <v>1012</v>
      </c>
      <c r="AL20" s="224">
        <v>1032</v>
      </c>
      <c r="AM20" s="224">
        <v>1102</v>
      </c>
      <c r="AN20" s="224">
        <v>1174</v>
      </c>
      <c r="AO20" s="224">
        <v>1247</v>
      </c>
      <c r="AP20" s="224">
        <v>1297</v>
      </c>
      <c r="AQ20" s="224">
        <v>1359</v>
      </c>
      <c r="AR20" s="224">
        <v>1403</v>
      </c>
      <c r="AS20" s="224">
        <v>1513</v>
      </c>
      <c r="AT20" s="224">
        <v>1453</v>
      </c>
      <c r="AU20" s="224">
        <v>1543</v>
      </c>
      <c r="AV20" s="224">
        <v>1638</v>
      </c>
      <c r="AW20" s="225">
        <v>1486</v>
      </c>
    </row>
    <row r="21" spans="1:49">
      <c r="A21" s="45" t="s">
        <v>146</v>
      </c>
      <c r="B21" s="224">
        <v>3994</v>
      </c>
      <c r="C21" s="224">
        <v>4289</v>
      </c>
      <c r="D21" s="224">
        <v>4569</v>
      </c>
      <c r="E21" s="224">
        <v>4962</v>
      </c>
      <c r="F21" s="224">
        <v>5135</v>
      </c>
      <c r="G21" s="224">
        <v>5352</v>
      </c>
      <c r="H21" s="224">
        <v>5819</v>
      </c>
      <c r="I21" s="224">
        <v>6069</v>
      </c>
      <c r="J21" s="224">
        <v>6390</v>
      </c>
      <c r="K21" s="224">
        <v>6657</v>
      </c>
      <c r="L21" s="224">
        <v>6936</v>
      </c>
      <c r="M21" s="224">
        <v>7065</v>
      </c>
      <c r="N21" s="224">
        <v>7053</v>
      </c>
      <c r="O21" s="224">
        <v>6802</v>
      </c>
      <c r="P21" s="224">
        <v>7018</v>
      </c>
      <c r="Q21" s="225">
        <v>6988</v>
      </c>
      <c r="R21" s="224">
        <v>109</v>
      </c>
      <c r="S21" s="224">
        <v>123</v>
      </c>
      <c r="T21" s="224">
        <v>120</v>
      </c>
      <c r="U21" s="224">
        <v>207</v>
      </c>
      <c r="V21" s="224">
        <v>234</v>
      </c>
      <c r="W21" s="224">
        <v>341</v>
      </c>
      <c r="X21" s="224">
        <v>321</v>
      </c>
      <c r="Y21" s="224">
        <v>498</v>
      </c>
      <c r="Z21" s="224">
        <v>744</v>
      </c>
      <c r="AA21" s="224">
        <v>716</v>
      </c>
      <c r="AB21" s="224">
        <v>648</v>
      </c>
      <c r="AC21" s="224">
        <v>662</v>
      </c>
      <c r="AD21" s="224">
        <v>599</v>
      </c>
      <c r="AE21" s="224">
        <v>687</v>
      </c>
      <c r="AF21" s="224">
        <v>656</v>
      </c>
      <c r="AG21" s="225">
        <v>611</v>
      </c>
      <c r="AH21" s="563">
        <v>4103</v>
      </c>
      <c r="AI21" s="563">
        <v>4412</v>
      </c>
      <c r="AJ21" s="224">
        <v>4689</v>
      </c>
      <c r="AK21" s="224">
        <v>5169</v>
      </c>
      <c r="AL21" s="224">
        <v>5369</v>
      </c>
      <c r="AM21" s="224">
        <v>5693</v>
      </c>
      <c r="AN21" s="224">
        <v>6140</v>
      </c>
      <c r="AO21" s="224">
        <v>6567</v>
      </c>
      <c r="AP21" s="224">
        <v>7134</v>
      </c>
      <c r="AQ21" s="224">
        <v>7373</v>
      </c>
      <c r="AR21" s="224">
        <v>7584</v>
      </c>
      <c r="AS21" s="224">
        <v>7727</v>
      </c>
      <c r="AT21" s="224">
        <v>7652</v>
      </c>
      <c r="AU21" s="224">
        <v>7489</v>
      </c>
      <c r="AV21" s="224">
        <v>7674</v>
      </c>
      <c r="AW21" s="225">
        <v>7599</v>
      </c>
    </row>
    <row r="22" spans="1:49">
      <c r="A22" s="45" t="s">
        <v>147</v>
      </c>
      <c r="B22" s="224">
        <v>10709</v>
      </c>
      <c r="C22" s="224">
        <v>11354</v>
      </c>
      <c r="D22" s="224">
        <v>11674</v>
      </c>
      <c r="E22" s="224">
        <v>12981</v>
      </c>
      <c r="F22" s="224">
        <v>13587</v>
      </c>
      <c r="G22" s="224">
        <v>14604</v>
      </c>
      <c r="H22" s="224">
        <v>15364</v>
      </c>
      <c r="I22" s="224">
        <v>15847</v>
      </c>
      <c r="J22" s="224">
        <v>16090</v>
      </c>
      <c r="K22" s="224">
        <v>17243</v>
      </c>
      <c r="L22" s="224">
        <v>18555</v>
      </c>
      <c r="M22" s="224">
        <v>19894</v>
      </c>
      <c r="N22" s="224">
        <v>20524</v>
      </c>
      <c r="O22" s="224">
        <v>21036</v>
      </c>
      <c r="P22" s="224">
        <v>22201</v>
      </c>
      <c r="Q22" s="225">
        <v>22288</v>
      </c>
      <c r="R22" s="224">
        <v>-11</v>
      </c>
      <c r="S22" s="224">
        <v>17</v>
      </c>
      <c r="T22" s="224">
        <v>15</v>
      </c>
      <c r="U22" s="224">
        <v>31</v>
      </c>
      <c r="V22" s="224">
        <v>63</v>
      </c>
      <c r="W22" s="224">
        <v>44</v>
      </c>
      <c r="X22" s="224">
        <v>57</v>
      </c>
      <c r="Y22" s="224">
        <v>101</v>
      </c>
      <c r="Z22" s="224">
        <v>103</v>
      </c>
      <c r="AA22" s="224">
        <v>93</v>
      </c>
      <c r="AB22" s="224">
        <v>98</v>
      </c>
      <c r="AC22" s="224">
        <v>111</v>
      </c>
      <c r="AD22" s="224">
        <v>93</v>
      </c>
      <c r="AE22" s="224">
        <v>64</v>
      </c>
      <c r="AF22" s="224">
        <v>84</v>
      </c>
      <c r="AG22" s="225">
        <v>35</v>
      </c>
      <c r="AH22" s="563">
        <v>10698</v>
      </c>
      <c r="AI22" s="563">
        <v>11371</v>
      </c>
      <c r="AJ22" s="224">
        <v>11689</v>
      </c>
      <c r="AK22" s="224">
        <v>13012</v>
      </c>
      <c r="AL22" s="224">
        <v>13650</v>
      </c>
      <c r="AM22" s="224">
        <v>14648</v>
      </c>
      <c r="AN22" s="224">
        <v>15421</v>
      </c>
      <c r="AO22" s="224">
        <v>15948</v>
      </c>
      <c r="AP22" s="224">
        <v>16193</v>
      </c>
      <c r="AQ22" s="224">
        <v>17336</v>
      </c>
      <c r="AR22" s="224">
        <v>18653</v>
      </c>
      <c r="AS22" s="224">
        <v>20005</v>
      </c>
      <c r="AT22" s="224">
        <v>20617</v>
      </c>
      <c r="AU22" s="224">
        <v>21100</v>
      </c>
      <c r="AV22" s="224">
        <v>22285</v>
      </c>
      <c r="AW22" s="225">
        <v>22323</v>
      </c>
    </row>
    <row r="23" spans="1:49" ht="13.5" thickBot="1">
      <c r="A23" s="46" t="s">
        <v>180</v>
      </c>
      <c r="B23" s="227">
        <v>1274.98005403</v>
      </c>
      <c r="C23" s="227">
        <v>866.56030099000009</v>
      </c>
      <c r="D23" s="227">
        <v>1009.4710488199999</v>
      </c>
      <c r="E23" s="227">
        <v>597.55715335000014</v>
      </c>
      <c r="F23" s="227">
        <v>1348.8372756399999</v>
      </c>
      <c r="G23" s="227">
        <v>1477.9016518399999</v>
      </c>
      <c r="H23" s="227">
        <v>2178.7217148600002</v>
      </c>
      <c r="I23" s="227">
        <v>2286.2232736400001</v>
      </c>
      <c r="J23" s="227">
        <v>2787.6407891600002</v>
      </c>
      <c r="K23" s="227">
        <v>3086.4667216400003</v>
      </c>
      <c r="L23" s="227">
        <v>2937.6137285499999</v>
      </c>
      <c r="M23" s="227">
        <v>3234.95353557</v>
      </c>
      <c r="N23" s="227">
        <v>3510.1901807499999</v>
      </c>
      <c r="O23" s="227">
        <v>3161.5989843299999</v>
      </c>
      <c r="P23" s="227">
        <v>3269.2765910499998</v>
      </c>
      <c r="Q23" s="228">
        <v>3164.7108403100001</v>
      </c>
      <c r="R23" s="227">
        <v>657.01445508500001</v>
      </c>
      <c r="S23" s="227">
        <v>935.54939523899998</v>
      </c>
      <c r="T23" s="227">
        <v>1197.16784633</v>
      </c>
      <c r="U23" s="227">
        <v>1594.0900138700001</v>
      </c>
      <c r="V23" s="227">
        <v>1470.258164587</v>
      </c>
      <c r="W23" s="227">
        <v>1294.5111408600001</v>
      </c>
      <c r="X23" s="227">
        <v>1811.7949619000001</v>
      </c>
      <c r="Y23" s="227">
        <v>1206.21975709</v>
      </c>
      <c r="Z23" s="227">
        <v>1254.81104848</v>
      </c>
      <c r="AA23" s="227">
        <v>947.96120062</v>
      </c>
      <c r="AB23" s="227">
        <v>976.50992550299998</v>
      </c>
      <c r="AC23" s="227">
        <v>1017.0537514800001</v>
      </c>
      <c r="AD23" s="227">
        <v>1201.44686895</v>
      </c>
      <c r="AE23" s="227">
        <v>1474.5315182600002</v>
      </c>
      <c r="AF23" s="227">
        <v>2183.02906063</v>
      </c>
      <c r="AG23" s="228">
        <v>620.52394419400002</v>
      </c>
      <c r="AH23" s="564">
        <v>1931.994509115</v>
      </c>
      <c r="AI23" s="564">
        <v>1802.1096962290001</v>
      </c>
      <c r="AJ23" s="227">
        <v>2206.6388951499998</v>
      </c>
      <c r="AK23" s="227">
        <v>2191.6471672200005</v>
      </c>
      <c r="AL23" s="227">
        <v>2819.0954402269999</v>
      </c>
      <c r="AM23" s="227">
        <v>2772.4127927</v>
      </c>
      <c r="AN23" s="227">
        <v>3990.5166767600003</v>
      </c>
      <c r="AO23" s="227">
        <v>3492.4430307299999</v>
      </c>
      <c r="AP23" s="227">
        <v>4042.4518376400001</v>
      </c>
      <c r="AQ23" s="227">
        <v>4034.4279222600003</v>
      </c>
      <c r="AR23" s="227">
        <v>3914.1236540529999</v>
      </c>
      <c r="AS23" s="227">
        <v>4252.0072870499998</v>
      </c>
      <c r="AT23" s="227">
        <v>4711.6370496999998</v>
      </c>
      <c r="AU23" s="227">
        <v>4636.1305025900001</v>
      </c>
      <c r="AV23" s="227">
        <v>5452.3056516799998</v>
      </c>
      <c r="AW23" s="228">
        <v>3785.2347845040003</v>
      </c>
    </row>
    <row r="24" spans="1:49" ht="13.5" thickBot="1">
      <c r="A24" s="108" t="s">
        <v>11</v>
      </c>
      <c r="B24" s="230">
        <v>30444.674197600001</v>
      </c>
      <c r="C24" s="230">
        <v>31422.7436915</v>
      </c>
      <c r="D24" s="230">
        <v>33113.413960699996</v>
      </c>
      <c r="E24" s="230">
        <v>34747.381522900003</v>
      </c>
      <c r="F24" s="230">
        <v>37503.8940821</v>
      </c>
      <c r="G24" s="230">
        <v>40861.784672000002</v>
      </c>
      <c r="H24" s="230">
        <v>43126.580903000002</v>
      </c>
      <c r="I24" s="230">
        <v>45723.207081</v>
      </c>
      <c r="J24" s="230">
        <v>48037.956463000002</v>
      </c>
      <c r="K24" s="230">
        <v>51200.692127999995</v>
      </c>
      <c r="L24" s="230">
        <v>53117.425130000003</v>
      </c>
      <c r="M24" s="230">
        <v>55559.981113999995</v>
      </c>
      <c r="N24" s="230">
        <v>57776.006464999999</v>
      </c>
      <c r="O24" s="230">
        <v>58265.268562999998</v>
      </c>
      <c r="P24" s="230">
        <v>59353.441865999994</v>
      </c>
      <c r="Q24" s="231">
        <v>59652.838803999992</v>
      </c>
      <c r="R24" s="230">
        <v>2495.5409168300002</v>
      </c>
      <c r="S24" s="230">
        <v>2697.9552470100002</v>
      </c>
      <c r="T24" s="230">
        <v>3078.7541573799999</v>
      </c>
      <c r="U24" s="230">
        <v>4347.7785454000004</v>
      </c>
      <c r="V24" s="230">
        <v>4483.6537840799992</v>
      </c>
      <c r="W24" s="230">
        <v>4688.7796393000008</v>
      </c>
      <c r="X24" s="230">
        <v>5866.7247661000001</v>
      </c>
      <c r="Y24" s="230">
        <v>5896.0620983000008</v>
      </c>
      <c r="Z24" s="230">
        <v>6689.8737012000001</v>
      </c>
      <c r="AA24" s="230">
        <v>6653.4869833000002</v>
      </c>
      <c r="AB24" s="230">
        <v>7979.3026831999996</v>
      </c>
      <c r="AC24" s="230">
        <v>7973.2693841</v>
      </c>
      <c r="AD24" s="230">
        <v>7335.8636554000004</v>
      </c>
      <c r="AE24" s="230">
        <v>7502.5308928999993</v>
      </c>
      <c r="AF24" s="230">
        <v>8494.5882606999985</v>
      </c>
      <c r="AG24" s="231">
        <v>6734.9525788000001</v>
      </c>
      <c r="AH24" s="565">
        <v>32940.215114430001</v>
      </c>
      <c r="AI24" s="565">
        <v>34120.698938510002</v>
      </c>
      <c r="AJ24" s="230">
        <v>36192.168118079993</v>
      </c>
      <c r="AK24" s="230">
        <v>39095.1600683</v>
      </c>
      <c r="AL24" s="230">
        <v>41987.547866180001</v>
      </c>
      <c r="AM24" s="230">
        <v>45550.564311300004</v>
      </c>
      <c r="AN24" s="230">
        <v>48993.305669100002</v>
      </c>
      <c r="AO24" s="230">
        <v>51619.269179299998</v>
      </c>
      <c r="AP24" s="230">
        <v>54727.830164200001</v>
      </c>
      <c r="AQ24" s="230">
        <v>57854.179111299993</v>
      </c>
      <c r="AR24" s="230">
        <v>61096.727813200006</v>
      </c>
      <c r="AS24" s="230">
        <v>63533.250498099995</v>
      </c>
      <c r="AT24" s="230">
        <v>65111.870120399995</v>
      </c>
      <c r="AU24" s="230">
        <v>65767.799455899993</v>
      </c>
      <c r="AV24" s="230">
        <v>67848.030126699989</v>
      </c>
      <c r="AW24" s="231">
        <v>66387.791382799987</v>
      </c>
    </row>
    <row r="26" spans="1:49">
      <c r="A26" s="666" t="s">
        <v>458</v>
      </c>
    </row>
  </sheetData>
  <mergeCells count="6">
    <mergeCell ref="A1:AW1"/>
    <mergeCell ref="A2:A4"/>
    <mergeCell ref="B2:AW2"/>
    <mergeCell ref="B3:Q3"/>
    <mergeCell ref="R3:AG3"/>
    <mergeCell ref="AI3:AW3"/>
  </mergeCells>
  <hyperlinks>
    <hyperlink ref="A26" location="'List of Tables'!A1" display="Back to content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2"/>
  <sheetViews>
    <sheetView workbookViewId="0">
      <selection sqref="A1:E1"/>
    </sheetView>
  </sheetViews>
  <sheetFormatPr defaultRowHeight="12.75"/>
  <cols>
    <col min="1" max="1" width="33.5703125" customWidth="1"/>
    <col min="33" max="33" width="10.7109375" customWidth="1"/>
  </cols>
  <sheetData>
    <row r="1" spans="1:57" ht="15.75" thickBot="1">
      <c r="A1" s="812" t="s">
        <v>444</v>
      </c>
      <c r="B1" s="813"/>
      <c r="C1" s="813"/>
      <c r="D1" s="813"/>
      <c r="E1" s="813"/>
      <c r="F1" s="813"/>
      <c r="G1" s="813"/>
      <c r="H1" s="813"/>
      <c r="I1" s="813"/>
      <c r="J1" s="813"/>
      <c r="K1" s="813"/>
      <c r="L1" s="813"/>
      <c r="M1" s="814"/>
      <c r="N1" s="814"/>
      <c r="O1" s="814"/>
      <c r="P1" s="814"/>
      <c r="Q1" s="814"/>
      <c r="R1" s="813"/>
      <c r="S1" s="813"/>
      <c r="T1" s="813"/>
      <c r="U1" s="813"/>
      <c r="V1" s="813"/>
      <c r="W1" s="813"/>
      <c r="X1" s="813"/>
      <c r="Y1" s="813"/>
      <c r="Z1" s="813"/>
      <c r="AA1" s="813"/>
      <c r="AB1" s="813"/>
      <c r="AC1" s="814"/>
      <c r="AD1" s="814"/>
      <c r="AE1" s="814"/>
      <c r="AF1" s="814"/>
      <c r="AG1" s="814"/>
      <c r="AH1" s="813"/>
      <c r="AI1" s="813"/>
      <c r="AJ1" s="813"/>
      <c r="AK1" s="813"/>
      <c r="AL1" s="813"/>
      <c r="AM1" s="813"/>
      <c r="AN1" s="813"/>
      <c r="AO1" s="813"/>
      <c r="AP1" s="813"/>
      <c r="AQ1" s="813"/>
      <c r="AR1" s="813"/>
      <c r="AS1" s="814"/>
      <c r="AT1" s="814"/>
      <c r="AU1" s="814"/>
      <c r="AV1" s="814"/>
      <c r="AW1" s="815"/>
    </row>
    <row r="2" spans="1:57" ht="13.5" thickBot="1">
      <c r="A2" s="711"/>
      <c r="B2" s="802" t="s">
        <v>5</v>
      </c>
      <c r="C2" s="803"/>
      <c r="D2" s="803"/>
      <c r="E2" s="803"/>
      <c r="F2" s="803"/>
      <c r="G2" s="803"/>
      <c r="H2" s="803"/>
      <c r="I2" s="803"/>
      <c r="J2" s="803"/>
      <c r="K2" s="803"/>
      <c r="L2" s="803"/>
      <c r="M2" s="803"/>
      <c r="N2" s="803"/>
      <c r="O2" s="803"/>
      <c r="P2" s="803"/>
      <c r="Q2" s="803"/>
      <c r="R2" s="803"/>
      <c r="S2" s="803"/>
      <c r="T2" s="803"/>
      <c r="U2" s="803"/>
      <c r="V2" s="803"/>
      <c r="W2" s="803"/>
      <c r="X2" s="803"/>
      <c r="Y2" s="803"/>
      <c r="Z2" s="803"/>
      <c r="AA2" s="803"/>
      <c r="AB2" s="803"/>
      <c r="AC2" s="803"/>
      <c r="AD2" s="803"/>
      <c r="AE2" s="803"/>
      <c r="AF2" s="803"/>
      <c r="AG2" s="803"/>
      <c r="AH2" s="803"/>
      <c r="AI2" s="803"/>
      <c r="AJ2" s="803"/>
      <c r="AK2" s="803"/>
      <c r="AL2" s="803"/>
      <c r="AM2" s="803"/>
      <c r="AN2" s="803"/>
      <c r="AO2" s="803"/>
      <c r="AP2" s="803"/>
      <c r="AQ2" s="803"/>
      <c r="AR2" s="803"/>
      <c r="AS2" s="803"/>
      <c r="AT2" s="803"/>
      <c r="AU2" s="803"/>
      <c r="AV2" s="803"/>
      <c r="AW2" s="804"/>
    </row>
    <row r="3" spans="1:57" ht="13.5" thickBot="1">
      <c r="A3" s="806"/>
      <c r="B3" s="820" t="s">
        <v>148</v>
      </c>
      <c r="C3" s="821"/>
      <c r="D3" s="821"/>
      <c r="E3" s="821"/>
      <c r="F3" s="821"/>
      <c r="G3" s="821"/>
      <c r="H3" s="821"/>
      <c r="I3" s="821"/>
      <c r="J3" s="821"/>
      <c r="K3" s="821"/>
      <c r="L3" s="821"/>
      <c r="M3" s="821"/>
      <c r="N3" s="821"/>
      <c r="O3" s="821"/>
      <c r="P3" s="821"/>
      <c r="Q3" s="822"/>
      <c r="R3" s="820" t="s">
        <v>149</v>
      </c>
      <c r="S3" s="821"/>
      <c r="T3" s="821"/>
      <c r="U3" s="821"/>
      <c r="V3" s="821"/>
      <c r="W3" s="821"/>
      <c r="X3" s="821"/>
      <c r="Y3" s="821"/>
      <c r="Z3" s="821"/>
      <c r="AA3" s="821"/>
      <c r="AB3" s="821"/>
      <c r="AC3" s="821"/>
      <c r="AD3" s="821"/>
      <c r="AE3" s="821"/>
      <c r="AF3" s="821"/>
      <c r="AG3" s="822"/>
      <c r="AH3" s="820" t="s">
        <v>127</v>
      </c>
      <c r="AI3" s="821"/>
      <c r="AJ3" s="821"/>
      <c r="AK3" s="821"/>
      <c r="AL3" s="821"/>
      <c r="AM3" s="821"/>
      <c r="AN3" s="821"/>
      <c r="AO3" s="821"/>
      <c r="AP3" s="821"/>
      <c r="AQ3" s="821"/>
      <c r="AR3" s="821"/>
      <c r="AS3" s="821"/>
      <c r="AT3" s="821"/>
      <c r="AU3" s="821"/>
      <c r="AV3" s="821"/>
      <c r="AW3" s="822"/>
      <c r="BC3" s="113"/>
    </row>
    <row r="4" spans="1:57" ht="13.5" thickBot="1">
      <c r="A4" s="712"/>
      <c r="B4" s="532" t="s">
        <v>83</v>
      </c>
      <c r="C4" s="532" t="s">
        <v>84</v>
      </c>
      <c r="D4" s="532" t="s">
        <v>85</v>
      </c>
      <c r="E4" s="532" t="s">
        <v>86</v>
      </c>
      <c r="F4" s="532" t="s">
        <v>87</v>
      </c>
      <c r="G4" s="532" t="s">
        <v>88</v>
      </c>
      <c r="H4" s="532" t="s">
        <v>82</v>
      </c>
      <c r="I4" s="532" t="s">
        <v>0</v>
      </c>
      <c r="J4" s="532" t="s">
        <v>1</v>
      </c>
      <c r="K4" s="532" t="s">
        <v>2</v>
      </c>
      <c r="L4" s="532" t="s">
        <v>3</v>
      </c>
      <c r="M4" s="532" t="s">
        <v>4</v>
      </c>
      <c r="N4" s="532" t="s">
        <v>115</v>
      </c>
      <c r="O4" s="532" t="s">
        <v>117</v>
      </c>
      <c r="P4" s="532" t="s">
        <v>184</v>
      </c>
      <c r="Q4" s="533" t="s">
        <v>185</v>
      </c>
      <c r="R4" s="532" t="s">
        <v>83</v>
      </c>
      <c r="S4" s="532" t="s">
        <v>84</v>
      </c>
      <c r="T4" s="532" t="s">
        <v>85</v>
      </c>
      <c r="U4" s="532" t="s">
        <v>86</v>
      </c>
      <c r="V4" s="532" t="s">
        <v>87</v>
      </c>
      <c r="W4" s="532" t="s">
        <v>88</v>
      </c>
      <c r="X4" s="532" t="s">
        <v>82</v>
      </c>
      <c r="Y4" s="532" t="s">
        <v>0</v>
      </c>
      <c r="Z4" s="532" t="s">
        <v>1</v>
      </c>
      <c r="AA4" s="532" t="s">
        <v>2</v>
      </c>
      <c r="AB4" s="532" t="s">
        <v>3</v>
      </c>
      <c r="AC4" s="532" t="s">
        <v>4</v>
      </c>
      <c r="AD4" s="532" t="s">
        <v>115</v>
      </c>
      <c r="AE4" s="532" t="s">
        <v>117</v>
      </c>
      <c r="AF4" s="532" t="s">
        <v>184</v>
      </c>
      <c r="AG4" s="533" t="s">
        <v>185</v>
      </c>
      <c r="AH4" s="532" t="s">
        <v>83</v>
      </c>
      <c r="AI4" s="532" t="s">
        <v>84</v>
      </c>
      <c r="AJ4" s="532" t="s">
        <v>85</v>
      </c>
      <c r="AK4" s="532" t="s">
        <v>86</v>
      </c>
      <c r="AL4" s="532" t="s">
        <v>87</v>
      </c>
      <c r="AM4" s="532" t="s">
        <v>88</v>
      </c>
      <c r="AN4" s="532" t="s">
        <v>82</v>
      </c>
      <c r="AO4" s="532" t="s">
        <v>0</v>
      </c>
      <c r="AP4" s="532" t="s">
        <v>1</v>
      </c>
      <c r="AQ4" s="532" t="s">
        <v>2</v>
      </c>
      <c r="AR4" s="532" t="s">
        <v>3</v>
      </c>
      <c r="AS4" s="532" t="s">
        <v>4</v>
      </c>
      <c r="AT4" s="532" t="s">
        <v>115</v>
      </c>
      <c r="AU4" s="532" t="s">
        <v>117</v>
      </c>
      <c r="AV4" s="532" t="s">
        <v>184</v>
      </c>
      <c r="AW4" s="532" t="s">
        <v>185</v>
      </c>
      <c r="AY4" s="204"/>
      <c r="BA4" s="112"/>
    </row>
    <row r="5" spans="1:57">
      <c r="A5" s="45" t="s">
        <v>130</v>
      </c>
      <c r="B5" s="8"/>
      <c r="C5" s="8"/>
      <c r="D5" s="8"/>
      <c r="E5" s="8"/>
      <c r="F5" s="8"/>
      <c r="G5" s="8"/>
      <c r="H5" s="8"/>
      <c r="I5" s="8"/>
      <c r="J5" s="8"/>
      <c r="K5" s="8"/>
      <c r="L5" s="8"/>
      <c r="M5" s="8"/>
      <c r="N5" s="8"/>
      <c r="O5" s="8"/>
      <c r="P5" s="8"/>
      <c r="Q5" s="9"/>
      <c r="R5" s="49"/>
      <c r="S5" s="49"/>
      <c r="T5" s="49"/>
      <c r="U5" s="49"/>
      <c r="V5" s="49"/>
      <c r="W5" s="49"/>
      <c r="X5" s="49"/>
      <c r="Y5" s="49"/>
      <c r="Z5" s="49"/>
      <c r="AA5" s="49"/>
      <c r="AB5" s="49"/>
      <c r="AC5" s="8"/>
      <c r="AD5" s="8"/>
      <c r="AE5" s="8"/>
      <c r="AF5" s="8"/>
      <c r="AG5" s="9"/>
      <c r="AH5" s="8"/>
      <c r="AI5" s="8"/>
      <c r="AJ5" s="8"/>
      <c r="AK5" s="8"/>
      <c r="AL5" s="8"/>
      <c r="AM5" s="8"/>
      <c r="AN5" s="8"/>
      <c r="AO5" s="8"/>
      <c r="AP5" s="8"/>
      <c r="AQ5" s="8"/>
      <c r="AR5" s="8"/>
      <c r="AS5" s="8"/>
      <c r="AT5" s="8"/>
      <c r="AU5" s="8"/>
      <c r="AV5" s="8"/>
      <c r="AW5" s="9"/>
    </row>
    <row r="6" spans="1:57">
      <c r="A6" s="29" t="s">
        <v>131</v>
      </c>
      <c r="B6" s="224">
        <v>7000</v>
      </c>
      <c r="C6" s="224">
        <v>7663</v>
      </c>
      <c r="D6" s="224">
        <v>7824</v>
      </c>
      <c r="E6" s="224">
        <v>8532</v>
      </c>
      <c r="F6" s="224">
        <v>9048</v>
      </c>
      <c r="G6" s="224">
        <v>10122</v>
      </c>
      <c r="H6" s="224">
        <v>10739</v>
      </c>
      <c r="I6" s="224">
        <v>11046</v>
      </c>
      <c r="J6" s="224">
        <v>11362</v>
      </c>
      <c r="K6" s="224">
        <v>11346</v>
      </c>
      <c r="L6" s="224">
        <v>11896</v>
      </c>
      <c r="M6" s="224">
        <v>11913</v>
      </c>
      <c r="N6" s="224">
        <v>11110</v>
      </c>
      <c r="O6" s="224">
        <v>10454</v>
      </c>
      <c r="P6" s="224">
        <v>10037</v>
      </c>
      <c r="Q6" s="225">
        <v>10296</v>
      </c>
      <c r="R6" s="224">
        <v>627</v>
      </c>
      <c r="S6" s="224">
        <v>539</v>
      </c>
      <c r="T6" s="224">
        <v>375</v>
      </c>
      <c r="U6" s="224">
        <v>788</v>
      </c>
      <c r="V6" s="224">
        <v>985</v>
      </c>
      <c r="W6" s="224">
        <v>1060</v>
      </c>
      <c r="X6" s="224">
        <v>1690</v>
      </c>
      <c r="Y6" s="224">
        <v>1633</v>
      </c>
      <c r="Z6" s="224">
        <v>1221</v>
      </c>
      <c r="AA6" s="224">
        <v>1123</v>
      </c>
      <c r="AB6" s="224">
        <v>2033</v>
      </c>
      <c r="AC6" s="224">
        <v>1840</v>
      </c>
      <c r="AD6" s="224">
        <v>1651</v>
      </c>
      <c r="AE6" s="224">
        <v>1121</v>
      </c>
      <c r="AF6" s="224">
        <v>1276</v>
      </c>
      <c r="AG6" s="225">
        <v>1840</v>
      </c>
      <c r="AH6" s="224">
        <v>7627</v>
      </c>
      <c r="AI6" s="224">
        <v>8202</v>
      </c>
      <c r="AJ6" s="224">
        <v>8199</v>
      </c>
      <c r="AK6" s="224">
        <v>9320</v>
      </c>
      <c r="AL6" s="224">
        <v>10033</v>
      </c>
      <c r="AM6" s="224">
        <v>11182</v>
      </c>
      <c r="AN6" s="224">
        <v>12429</v>
      </c>
      <c r="AO6" s="224">
        <v>12679</v>
      </c>
      <c r="AP6" s="224">
        <v>12583</v>
      </c>
      <c r="AQ6" s="224">
        <v>12469</v>
      </c>
      <c r="AR6" s="224">
        <v>13929</v>
      </c>
      <c r="AS6" s="224">
        <v>13753</v>
      </c>
      <c r="AT6" s="224">
        <v>12761</v>
      </c>
      <c r="AU6" s="224">
        <v>11575</v>
      </c>
      <c r="AV6" s="224">
        <v>11313</v>
      </c>
      <c r="AW6" s="225">
        <v>12136</v>
      </c>
      <c r="AX6" s="69"/>
      <c r="AY6" s="421"/>
      <c r="BC6" s="85"/>
      <c r="BD6" s="85"/>
      <c r="BE6" s="85"/>
    </row>
    <row r="7" spans="1:57">
      <c r="A7" s="29" t="s">
        <v>132</v>
      </c>
      <c r="B7" s="224">
        <v>2788</v>
      </c>
      <c r="C7" s="224">
        <v>3351</v>
      </c>
      <c r="D7" s="224">
        <v>3688</v>
      </c>
      <c r="E7" s="224">
        <v>4372</v>
      </c>
      <c r="F7" s="224">
        <v>4274</v>
      </c>
      <c r="G7" s="224">
        <v>4939</v>
      </c>
      <c r="H7" s="224">
        <v>5346</v>
      </c>
      <c r="I7" s="224">
        <v>5865</v>
      </c>
      <c r="J7" s="224">
        <v>5885</v>
      </c>
      <c r="K7" s="224">
        <v>6271</v>
      </c>
      <c r="L7" s="224">
        <v>6770</v>
      </c>
      <c r="M7" s="224">
        <v>6536</v>
      </c>
      <c r="N7" s="224">
        <v>7257</v>
      </c>
      <c r="O7" s="224">
        <v>7361</v>
      </c>
      <c r="P7" s="224">
        <v>7407</v>
      </c>
      <c r="Q7" s="225">
        <v>9474</v>
      </c>
      <c r="R7" s="224">
        <v>112</v>
      </c>
      <c r="S7" s="224">
        <v>118</v>
      </c>
      <c r="T7" s="224">
        <v>151</v>
      </c>
      <c r="U7" s="224">
        <v>147</v>
      </c>
      <c r="V7" s="224">
        <v>182</v>
      </c>
      <c r="W7" s="224">
        <v>204</v>
      </c>
      <c r="X7" s="224">
        <v>193</v>
      </c>
      <c r="Y7" s="224">
        <v>340</v>
      </c>
      <c r="Z7" s="224">
        <v>389</v>
      </c>
      <c r="AA7" s="224">
        <v>422</v>
      </c>
      <c r="AB7" s="224">
        <v>442</v>
      </c>
      <c r="AC7" s="224">
        <v>596</v>
      </c>
      <c r="AD7" s="224">
        <v>743</v>
      </c>
      <c r="AE7" s="224">
        <v>591</v>
      </c>
      <c r="AF7" s="224">
        <v>546</v>
      </c>
      <c r="AG7" s="225">
        <v>620</v>
      </c>
      <c r="AH7" s="224">
        <v>2900</v>
      </c>
      <c r="AI7" s="224">
        <v>3469</v>
      </c>
      <c r="AJ7" s="224">
        <v>3839</v>
      </c>
      <c r="AK7" s="224">
        <v>4519</v>
      </c>
      <c r="AL7" s="224">
        <v>4456</v>
      </c>
      <c r="AM7" s="224">
        <v>5143</v>
      </c>
      <c r="AN7" s="224">
        <v>5539</v>
      </c>
      <c r="AO7" s="224">
        <v>6205</v>
      </c>
      <c r="AP7" s="224">
        <v>6274</v>
      </c>
      <c r="AQ7" s="224">
        <v>6693</v>
      </c>
      <c r="AR7" s="224">
        <v>7212</v>
      </c>
      <c r="AS7" s="224">
        <v>7132</v>
      </c>
      <c r="AT7" s="224">
        <v>8000</v>
      </c>
      <c r="AU7" s="224">
        <v>7952</v>
      </c>
      <c r="AV7" s="224">
        <v>7953</v>
      </c>
      <c r="AW7" s="225">
        <v>10094</v>
      </c>
      <c r="AX7" s="69"/>
      <c r="AY7" s="421"/>
      <c r="BC7" s="85"/>
      <c r="BD7" s="85"/>
      <c r="BE7" s="85"/>
    </row>
    <row r="8" spans="1:57">
      <c r="A8" s="29" t="s">
        <v>133</v>
      </c>
      <c r="B8" s="224">
        <v>29388</v>
      </c>
      <c r="C8" s="224">
        <v>25519</v>
      </c>
      <c r="D8" s="224">
        <v>26597</v>
      </c>
      <c r="E8" s="224">
        <v>22650</v>
      </c>
      <c r="F8" s="224">
        <v>21204</v>
      </c>
      <c r="G8" s="224">
        <v>22718</v>
      </c>
      <c r="H8" s="224">
        <v>25442</v>
      </c>
      <c r="I8" s="224">
        <v>27127</v>
      </c>
      <c r="J8" s="224">
        <v>29481</v>
      </c>
      <c r="K8" s="224">
        <v>32161</v>
      </c>
      <c r="L8" s="224">
        <v>33463</v>
      </c>
      <c r="M8" s="224">
        <v>27143</v>
      </c>
      <c r="N8" s="224">
        <v>39972</v>
      </c>
      <c r="O8" s="224">
        <v>41829</v>
      </c>
      <c r="P8" s="224">
        <v>37648</v>
      </c>
      <c r="Q8" s="225">
        <v>36942</v>
      </c>
      <c r="R8" s="224">
        <v>0</v>
      </c>
      <c r="S8" s="224">
        <v>0</v>
      </c>
      <c r="T8" s="224">
        <v>0</v>
      </c>
      <c r="U8" s="224">
        <v>0</v>
      </c>
      <c r="V8" s="224">
        <v>0</v>
      </c>
      <c r="W8" s="224">
        <v>0</v>
      </c>
      <c r="X8" s="224">
        <v>0</v>
      </c>
      <c r="Y8" s="224">
        <v>0</v>
      </c>
      <c r="Z8" s="224">
        <v>0</v>
      </c>
      <c r="AA8" s="224">
        <v>0</v>
      </c>
      <c r="AB8" s="224">
        <v>0</v>
      </c>
      <c r="AC8" s="224">
        <v>0</v>
      </c>
      <c r="AD8" s="224">
        <v>0</v>
      </c>
      <c r="AE8" s="224">
        <v>0</v>
      </c>
      <c r="AF8" s="224">
        <v>0</v>
      </c>
      <c r="AG8" s="225">
        <v>0</v>
      </c>
      <c r="AH8" s="224">
        <v>29388</v>
      </c>
      <c r="AI8" s="224">
        <v>25519</v>
      </c>
      <c r="AJ8" s="224">
        <v>26597</v>
      </c>
      <c r="AK8" s="224">
        <v>22650</v>
      </c>
      <c r="AL8" s="224">
        <v>21204</v>
      </c>
      <c r="AM8" s="224">
        <v>22718</v>
      </c>
      <c r="AN8" s="224">
        <v>25442</v>
      </c>
      <c r="AO8" s="224">
        <v>27127</v>
      </c>
      <c r="AP8" s="224">
        <v>29481</v>
      </c>
      <c r="AQ8" s="224">
        <v>32161</v>
      </c>
      <c r="AR8" s="224">
        <v>33463</v>
      </c>
      <c r="AS8" s="224">
        <v>27143</v>
      </c>
      <c r="AT8" s="224">
        <v>39972</v>
      </c>
      <c r="AU8" s="224">
        <v>41829</v>
      </c>
      <c r="AV8" s="224">
        <v>37648</v>
      </c>
      <c r="AW8" s="225">
        <v>36942</v>
      </c>
      <c r="AX8" s="69"/>
      <c r="AY8" s="421"/>
      <c r="BC8" s="85"/>
      <c r="BD8" s="85"/>
      <c r="BE8" s="85"/>
    </row>
    <row r="9" spans="1:57">
      <c r="A9" s="45" t="s">
        <v>134</v>
      </c>
      <c r="B9" s="224">
        <v>18906</v>
      </c>
      <c r="C9" s="224">
        <v>22071</v>
      </c>
      <c r="D9" s="224">
        <v>24210</v>
      </c>
      <c r="E9" s="224">
        <v>23709</v>
      </c>
      <c r="F9" s="224">
        <v>25538</v>
      </c>
      <c r="G9" s="224">
        <v>26960</v>
      </c>
      <c r="H9" s="224">
        <v>27605</v>
      </c>
      <c r="I9" s="224">
        <v>29340</v>
      </c>
      <c r="J9" s="224">
        <v>30721</v>
      </c>
      <c r="K9" s="224">
        <v>30270</v>
      </c>
      <c r="L9" s="224">
        <v>32040</v>
      </c>
      <c r="M9" s="224">
        <v>32359</v>
      </c>
      <c r="N9" s="224">
        <v>32549</v>
      </c>
      <c r="O9" s="224">
        <v>32952</v>
      </c>
      <c r="P9" s="224">
        <v>30587</v>
      </c>
      <c r="Q9" s="225">
        <v>30552</v>
      </c>
      <c r="R9" s="224">
        <v>5907</v>
      </c>
      <c r="S9" s="224">
        <v>3049</v>
      </c>
      <c r="T9" s="224">
        <v>1587</v>
      </c>
      <c r="U9" s="224">
        <v>1713</v>
      </c>
      <c r="V9" s="224">
        <v>1532</v>
      </c>
      <c r="W9" s="224">
        <v>1855</v>
      </c>
      <c r="X9" s="224">
        <v>2148</v>
      </c>
      <c r="Y9" s="224">
        <v>1577</v>
      </c>
      <c r="Z9" s="224">
        <v>1428</v>
      </c>
      <c r="AA9" s="224">
        <v>3392</v>
      </c>
      <c r="AB9" s="224">
        <v>4745</v>
      </c>
      <c r="AC9" s="224">
        <v>5354</v>
      </c>
      <c r="AD9" s="224">
        <v>6738</v>
      </c>
      <c r="AE9" s="224">
        <v>5711</v>
      </c>
      <c r="AF9" s="224">
        <v>5768</v>
      </c>
      <c r="AG9" s="225">
        <v>5879</v>
      </c>
      <c r="AH9" s="224">
        <v>24813</v>
      </c>
      <c r="AI9" s="224">
        <v>25120</v>
      </c>
      <c r="AJ9" s="224">
        <v>25797</v>
      </c>
      <c r="AK9" s="224">
        <v>25422</v>
      </c>
      <c r="AL9" s="224">
        <v>27070</v>
      </c>
      <c r="AM9" s="224">
        <v>28815</v>
      </c>
      <c r="AN9" s="224">
        <v>29753</v>
      </c>
      <c r="AO9" s="224">
        <v>30917</v>
      </c>
      <c r="AP9" s="224">
        <v>32149</v>
      </c>
      <c r="AQ9" s="224">
        <v>33662</v>
      </c>
      <c r="AR9" s="224">
        <v>36785</v>
      </c>
      <c r="AS9" s="224">
        <v>37713</v>
      </c>
      <c r="AT9" s="224">
        <v>39287</v>
      </c>
      <c r="AU9" s="224">
        <v>38663</v>
      </c>
      <c r="AV9" s="224">
        <v>36355</v>
      </c>
      <c r="AW9" s="225">
        <v>36431</v>
      </c>
      <c r="AX9" s="69"/>
      <c r="AY9" s="421"/>
      <c r="BC9" s="85"/>
      <c r="BD9" s="85"/>
      <c r="BE9" s="85"/>
    </row>
    <row r="10" spans="1:57">
      <c r="A10" s="45" t="s">
        <v>135</v>
      </c>
      <c r="B10" s="224">
        <v>17602</v>
      </c>
      <c r="C10" s="224">
        <v>17867</v>
      </c>
      <c r="D10" s="224">
        <v>19456</v>
      </c>
      <c r="E10" s="224">
        <v>21622</v>
      </c>
      <c r="F10" s="224">
        <v>22890</v>
      </c>
      <c r="G10" s="224">
        <v>24719</v>
      </c>
      <c r="H10" s="224">
        <v>26455</v>
      </c>
      <c r="I10" s="224">
        <v>27650</v>
      </c>
      <c r="J10" s="224">
        <v>28608</v>
      </c>
      <c r="K10" s="224">
        <v>29658</v>
      </c>
      <c r="L10" s="224">
        <v>30907</v>
      </c>
      <c r="M10" s="224">
        <v>31409</v>
      </c>
      <c r="N10" s="224">
        <v>31005</v>
      </c>
      <c r="O10" s="224">
        <v>30498</v>
      </c>
      <c r="P10" s="224">
        <v>29902</v>
      </c>
      <c r="Q10" s="225">
        <v>28642</v>
      </c>
      <c r="R10" s="224">
        <v>673</v>
      </c>
      <c r="S10" s="224">
        <v>661</v>
      </c>
      <c r="T10" s="224">
        <v>692</v>
      </c>
      <c r="U10" s="224">
        <v>1233</v>
      </c>
      <c r="V10" s="224">
        <v>1327</v>
      </c>
      <c r="W10" s="224">
        <v>1424</v>
      </c>
      <c r="X10" s="224">
        <v>1745</v>
      </c>
      <c r="Y10" s="224">
        <v>1631</v>
      </c>
      <c r="Z10" s="224">
        <v>1830</v>
      </c>
      <c r="AA10" s="224">
        <v>2042</v>
      </c>
      <c r="AB10" s="224">
        <v>2763</v>
      </c>
      <c r="AC10" s="224">
        <v>2709</v>
      </c>
      <c r="AD10" s="224">
        <v>2010</v>
      </c>
      <c r="AE10" s="224">
        <v>1537</v>
      </c>
      <c r="AF10" s="224">
        <v>1398</v>
      </c>
      <c r="AG10" s="225">
        <v>1523</v>
      </c>
      <c r="AH10" s="224">
        <v>18275</v>
      </c>
      <c r="AI10" s="224">
        <v>18528</v>
      </c>
      <c r="AJ10" s="224">
        <v>20148</v>
      </c>
      <c r="AK10" s="224">
        <v>22855</v>
      </c>
      <c r="AL10" s="224">
        <v>24217</v>
      </c>
      <c r="AM10" s="224">
        <v>26143</v>
      </c>
      <c r="AN10" s="224">
        <v>28200</v>
      </c>
      <c r="AO10" s="224">
        <v>29281</v>
      </c>
      <c r="AP10" s="224">
        <v>30438</v>
      </c>
      <c r="AQ10" s="224">
        <v>31700</v>
      </c>
      <c r="AR10" s="224">
        <v>33670</v>
      </c>
      <c r="AS10" s="224">
        <v>34118</v>
      </c>
      <c r="AT10" s="224">
        <v>33015</v>
      </c>
      <c r="AU10" s="224">
        <v>32035</v>
      </c>
      <c r="AV10" s="224">
        <v>31300</v>
      </c>
      <c r="AW10" s="225">
        <v>30165</v>
      </c>
      <c r="AX10" s="69"/>
      <c r="AY10" s="421"/>
      <c r="BC10" s="85"/>
      <c r="BD10" s="85"/>
      <c r="BE10" s="85"/>
    </row>
    <row r="11" spans="1:57">
      <c r="A11" s="45" t="s">
        <v>136</v>
      </c>
      <c r="B11" s="224"/>
      <c r="C11" s="224"/>
      <c r="D11" s="224"/>
      <c r="E11" s="224"/>
      <c r="F11" s="224"/>
      <c r="G11" s="224"/>
      <c r="H11" s="224"/>
      <c r="I11" s="224"/>
      <c r="J11" s="224"/>
      <c r="K11" s="224"/>
      <c r="L11" s="224"/>
      <c r="M11" s="224"/>
      <c r="N11" s="224"/>
      <c r="O11" s="224"/>
      <c r="P11" s="224"/>
      <c r="Q11" s="225"/>
      <c r="R11" s="224"/>
      <c r="S11" s="224"/>
      <c r="T11" s="224"/>
      <c r="U11" s="224"/>
      <c r="V11" s="224"/>
      <c r="W11" s="224"/>
      <c r="X11" s="224"/>
      <c r="Y11" s="224"/>
      <c r="Z11" s="224"/>
      <c r="AA11" s="224"/>
      <c r="AB11" s="224"/>
      <c r="AC11" s="224"/>
      <c r="AD11" s="224"/>
      <c r="AE11" s="224"/>
      <c r="AF11" s="224"/>
      <c r="AG11" s="225"/>
      <c r="AH11" s="224"/>
      <c r="AI11" s="224"/>
      <c r="AJ11" s="224"/>
      <c r="AK11" s="224"/>
      <c r="AL11" s="224"/>
      <c r="AM11" s="224"/>
      <c r="AN11" s="224"/>
      <c r="AO11" s="224"/>
      <c r="AP11" s="224"/>
      <c r="AQ11" s="224"/>
      <c r="AR11" s="224"/>
      <c r="AS11" s="224"/>
      <c r="AT11" s="224"/>
      <c r="AU11" s="224"/>
      <c r="AV11" s="224"/>
      <c r="AW11" s="225"/>
      <c r="AX11" s="69"/>
      <c r="AY11" s="421"/>
      <c r="BC11" s="85"/>
      <c r="BD11" s="85"/>
      <c r="BE11" s="85"/>
    </row>
    <row r="12" spans="1:57">
      <c r="A12" s="29" t="s">
        <v>137</v>
      </c>
      <c r="B12" s="224">
        <v>1963</v>
      </c>
      <c r="C12" s="224">
        <v>2981</v>
      </c>
      <c r="D12" s="224">
        <v>3195</v>
      </c>
      <c r="E12" s="224">
        <v>3570</v>
      </c>
      <c r="F12" s="224">
        <v>4464</v>
      </c>
      <c r="G12" s="224">
        <v>4732</v>
      </c>
      <c r="H12" s="224">
        <v>5072</v>
      </c>
      <c r="I12" s="224">
        <v>5244</v>
      </c>
      <c r="J12" s="224">
        <v>5003</v>
      </c>
      <c r="K12" s="224">
        <v>5523</v>
      </c>
      <c r="L12" s="224">
        <v>4129</v>
      </c>
      <c r="M12" s="224">
        <v>5126</v>
      </c>
      <c r="N12" s="224">
        <v>2792</v>
      </c>
      <c r="O12" s="224">
        <v>3256</v>
      </c>
      <c r="P12" s="224">
        <v>3933</v>
      </c>
      <c r="Q12" s="225">
        <v>4224</v>
      </c>
      <c r="R12" s="224">
        <v>1479</v>
      </c>
      <c r="S12" s="224">
        <v>1828</v>
      </c>
      <c r="T12" s="224">
        <v>1921</v>
      </c>
      <c r="U12" s="224">
        <v>1903</v>
      </c>
      <c r="V12" s="224">
        <v>1567</v>
      </c>
      <c r="W12" s="224">
        <v>1274</v>
      </c>
      <c r="X12" s="224">
        <v>1474</v>
      </c>
      <c r="Y12" s="224">
        <v>1322</v>
      </c>
      <c r="Z12" s="224">
        <v>1534</v>
      </c>
      <c r="AA12" s="224">
        <v>1271</v>
      </c>
      <c r="AB12" s="224">
        <v>11337</v>
      </c>
      <c r="AC12" s="224">
        <v>7110</v>
      </c>
      <c r="AD12" s="224">
        <v>2023</v>
      </c>
      <c r="AE12" s="224">
        <v>1595</v>
      </c>
      <c r="AF12" s="224">
        <v>939</v>
      </c>
      <c r="AG12" s="225">
        <v>1051</v>
      </c>
      <c r="AH12" s="224">
        <v>3442</v>
      </c>
      <c r="AI12" s="224">
        <v>4809</v>
      </c>
      <c r="AJ12" s="224">
        <v>5116</v>
      </c>
      <c r="AK12" s="224">
        <v>5473</v>
      </c>
      <c r="AL12" s="224">
        <v>6031</v>
      </c>
      <c r="AM12" s="224">
        <v>6006</v>
      </c>
      <c r="AN12" s="224">
        <v>6546</v>
      </c>
      <c r="AO12" s="224">
        <v>6566</v>
      </c>
      <c r="AP12" s="224">
        <v>6537</v>
      </c>
      <c r="AQ12" s="224">
        <v>6794</v>
      </c>
      <c r="AR12" s="224">
        <v>15466</v>
      </c>
      <c r="AS12" s="224">
        <v>12236</v>
      </c>
      <c r="AT12" s="224">
        <v>4815</v>
      </c>
      <c r="AU12" s="224">
        <v>4851</v>
      </c>
      <c r="AV12" s="224">
        <v>4872</v>
      </c>
      <c r="AW12" s="225">
        <v>5275</v>
      </c>
      <c r="AX12" s="69"/>
      <c r="AY12" s="421"/>
      <c r="BC12" s="85"/>
      <c r="BD12" s="85"/>
      <c r="BE12" s="85"/>
    </row>
    <row r="13" spans="1:57">
      <c r="A13" s="29" t="s">
        <v>138</v>
      </c>
      <c r="B13" s="224">
        <v>0</v>
      </c>
      <c r="C13" s="224">
        <v>0</v>
      </c>
      <c r="D13" s="224">
        <v>0</v>
      </c>
      <c r="E13" s="224">
        <v>0</v>
      </c>
      <c r="F13" s="224">
        <v>0</v>
      </c>
      <c r="G13" s="224">
        <v>0</v>
      </c>
      <c r="H13" s="224">
        <v>0</v>
      </c>
      <c r="I13" s="224">
        <v>0</v>
      </c>
      <c r="J13" s="224">
        <v>0</v>
      </c>
      <c r="K13" s="224">
        <v>0</v>
      </c>
      <c r="L13" s="224">
        <v>0</v>
      </c>
      <c r="M13" s="224">
        <v>0</v>
      </c>
      <c r="N13" s="224">
        <v>0</v>
      </c>
      <c r="O13" s="224">
        <v>0</v>
      </c>
      <c r="P13" s="224">
        <v>0</v>
      </c>
      <c r="Q13" s="225">
        <v>0</v>
      </c>
      <c r="R13" s="224">
        <v>1388</v>
      </c>
      <c r="S13" s="224">
        <v>1393</v>
      </c>
      <c r="T13" s="224">
        <v>1450</v>
      </c>
      <c r="U13" s="224">
        <v>1672</v>
      </c>
      <c r="V13" s="224">
        <v>2248</v>
      </c>
      <c r="W13" s="224">
        <v>2303</v>
      </c>
      <c r="X13" s="224">
        <v>2455</v>
      </c>
      <c r="Y13" s="224">
        <v>3000</v>
      </c>
      <c r="Z13" s="224">
        <v>2820</v>
      </c>
      <c r="AA13" s="224">
        <v>3261</v>
      </c>
      <c r="AB13" s="224">
        <v>3163</v>
      </c>
      <c r="AC13" s="224">
        <v>3552</v>
      </c>
      <c r="AD13" s="224">
        <v>3406</v>
      </c>
      <c r="AE13" s="224">
        <v>3564</v>
      </c>
      <c r="AF13" s="224">
        <v>3599</v>
      </c>
      <c r="AG13" s="225">
        <v>4440</v>
      </c>
      <c r="AH13" s="224">
        <v>1388</v>
      </c>
      <c r="AI13" s="224">
        <v>1393</v>
      </c>
      <c r="AJ13" s="224">
        <v>1450</v>
      </c>
      <c r="AK13" s="224">
        <v>1672</v>
      </c>
      <c r="AL13" s="224">
        <v>2248</v>
      </c>
      <c r="AM13" s="224">
        <v>2303</v>
      </c>
      <c r="AN13" s="224">
        <v>2455</v>
      </c>
      <c r="AO13" s="224">
        <v>3000</v>
      </c>
      <c r="AP13" s="224">
        <v>2820</v>
      </c>
      <c r="AQ13" s="224">
        <v>3261</v>
      </c>
      <c r="AR13" s="224">
        <v>3163</v>
      </c>
      <c r="AS13" s="224">
        <v>3552</v>
      </c>
      <c r="AT13" s="224">
        <v>3406</v>
      </c>
      <c r="AU13" s="224">
        <v>3564</v>
      </c>
      <c r="AV13" s="224">
        <v>3599</v>
      </c>
      <c r="AW13" s="225">
        <v>4440</v>
      </c>
      <c r="AX13" s="69"/>
      <c r="AY13" s="421"/>
      <c r="BC13" s="85"/>
      <c r="BD13" s="85"/>
      <c r="BE13" s="85"/>
    </row>
    <row r="14" spans="1:57">
      <c r="A14" s="29" t="s">
        <v>139</v>
      </c>
      <c r="B14" s="224">
        <v>2572</v>
      </c>
      <c r="C14" s="224">
        <v>2996</v>
      </c>
      <c r="D14" s="224">
        <v>3284</v>
      </c>
      <c r="E14" s="224">
        <v>3162</v>
      </c>
      <c r="F14" s="224">
        <v>2857</v>
      </c>
      <c r="G14" s="224">
        <v>2882</v>
      </c>
      <c r="H14" s="224">
        <v>3027</v>
      </c>
      <c r="I14" s="224">
        <v>2987</v>
      </c>
      <c r="J14" s="224">
        <v>3155</v>
      </c>
      <c r="K14" s="224">
        <v>3240</v>
      </c>
      <c r="L14" s="224">
        <v>3042</v>
      </c>
      <c r="M14" s="224">
        <v>3953</v>
      </c>
      <c r="N14" s="224">
        <v>4602</v>
      </c>
      <c r="O14" s="224">
        <v>3171</v>
      </c>
      <c r="P14" s="224">
        <v>2986</v>
      </c>
      <c r="Q14" s="225">
        <v>3583</v>
      </c>
      <c r="R14" s="224">
        <v>7</v>
      </c>
      <c r="S14" s="224">
        <v>17</v>
      </c>
      <c r="T14" s="224">
        <v>13</v>
      </c>
      <c r="U14" s="224">
        <v>42</v>
      </c>
      <c r="V14" s="224">
        <v>68</v>
      </c>
      <c r="W14" s="224">
        <v>313</v>
      </c>
      <c r="X14" s="224">
        <v>157</v>
      </c>
      <c r="Y14" s="224">
        <v>355</v>
      </c>
      <c r="Z14" s="224">
        <v>194</v>
      </c>
      <c r="AA14" s="224">
        <v>338</v>
      </c>
      <c r="AB14" s="224">
        <v>425</v>
      </c>
      <c r="AC14" s="224">
        <v>145</v>
      </c>
      <c r="AD14" s="224">
        <v>94</v>
      </c>
      <c r="AE14" s="224">
        <v>84</v>
      </c>
      <c r="AF14" s="224">
        <v>100</v>
      </c>
      <c r="AG14" s="225">
        <v>76</v>
      </c>
      <c r="AH14" s="224">
        <v>2579</v>
      </c>
      <c r="AI14" s="224">
        <v>3013</v>
      </c>
      <c r="AJ14" s="224">
        <v>3297</v>
      </c>
      <c r="AK14" s="224">
        <v>3204</v>
      </c>
      <c r="AL14" s="224">
        <v>2925</v>
      </c>
      <c r="AM14" s="224">
        <v>3195</v>
      </c>
      <c r="AN14" s="224">
        <v>3184</v>
      </c>
      <c r="AO14" s="224">
        <v>3342</v>
      </c>
      <c r="AP14" s="224">
        <v>3349</v>
      </c>
      <c r="AQ14" s="224">
        <v>3578</v>
      </c>
      <c r="AR14" s="224">
        <v>3467</v>
      </c>
      <c r="AS14" s="224">
        <v>4098</v>
      </c>
      <c r="AT14" s="224">
        <v>4696</v>
      </c>
      <c r="AU14" s="224">
        <v>3255</v>
      </c>
      <c r="AV14" s="224">
        <v>3086</v>
      </c>
      <c r="AW14" s="225">
        <v>3659</v>
      </c>
      <c r="AX14" s="69"/>
      <c r="AY14" s="421"/>
      <c r="BC14" s="85"/>
      <c r="BD14" s="85"/>
      <c r="BE14" s="85"/>
    </row>
    <row r="15" spans="1:57">
      <c r="A15" s="29" t="s">
        <v>140</v>
      </c>
      <c r="B15" s="224">
        <v>4589</v>
      </c>
      <c r="C15" s="224">
        <v>4445</v>
      </c>
      <c r="D15" s="224">
        <v>4690</v>
      </c>
      <c r="E15" s="224">
        <v>6228</v>
      </c>
      <c r="F15" s="224">
        <v>4674</v>
      </c>
      <c r="G15" s="224">
        <v>5024</v>
      </c>
      <c r="H15" s="224">
        <v>5209</v>
      </c>
      <c r="I15" s="224">
        <v>5319</v>
      </c>
      <c r="J15" s="224">
        <v>4784</v>
      </c>
      <c r="K15" s="224">
        <v>4004</v>
      </c>
      <c r="L15" s="224">
        <v>5451</v>
      </c>
      <c r="M15" s="224">
        <v>5550</v>
      </c>
      <c r="N15" s="224">
        <v>5150</v>
      </c>
      <c r="O15" s="224">
        <v>5522</v>
      </c>
      <c r="P15" s="224">
        <v>4990</v>
      </c>
      <c r="Q15" s="225">
        <v>5044</v>
      </c>
      <c r="R15" s="224">
        <v>96</v>
      </c>
      <c r="S15" s="224">
        <v>123</v>
      </c>
      <c r="T15" s="224">
        <v>113</v>
      </c>
      <c r="U15" s="224">
        <v>198</v>
      </c>
      <c r="V15" s="224">
        <v>199</v>
      </c>
      <c r="W15" s="224">
        <v>261</v>
      </c>
      <c r="X15" s="224">
        <v>239</v>
      </c>
      <c r="Y15" s="224">
        <v>283</v>
      </c>
      <c r="Z15" s="224">
        <v>321</v>
      </c>
      <c r="AA15" s="224">
        <v>292</v>
      </c>
      <c r="AB15" s="224">
        <v>378</v>
      </c>
      <c r="AC15" s="224">
        <v>273</v>
      </c>
      <c r="AD15" s="224">
        <v>329</v>
      </c>
      <c r="AE15" s="224">
        <v>271</v>
      </c>
      <c r="AF15" s="224">
        <v>306</v>
      </c>
      <c r="AG15" s="225">
        <v>439</v>
      </c>
      <c r="AH15" s="224">
        <v>4685</v>
      </c>
      <c r="AI15" s="224">
        <v>4568</v>
      </c>
      <c r="AJ15" s="224">
        <v>4803</v>
      </c>
      <c r="AK15" s="224">
        <v>6426</v>
      </c>
      <c r="AL15" s="224">
        <v>4873</v>
      </c>
      <c r="AM15" s="224">
        <v>5285</v>
      </c>
      <c r="AN15" s="224">
        <v>5448</v>
      </c>
      <c r="AO15" s="224">
        <v>5602</v>
      </c>
      <c r="AP15" s="224">
        <v>5105</v>
      </c>
      <c r="AQ15" s="224">
        <v>4296</v>
      </c>
      <c r="AR15" s="224">
        <v>5829</v>
      </c>
      <c r="AS15" s="224">
        <v>5823</v>
      </c>
      <c r="AT15" s="224">
        <v>5479</v>
      </c>
      <c r="AU15" s="224">
        <v>5793</v>
      </c>
      <c r="AV15" s="224">
        <v>5296</v>
      </c>
      <c r="AW15" s="225">
        <v>5483</v>
      </c>
      <c r="AX15" s="69"/>
      <c r="AY15" s="421"/>
      <c r="BC15" s="85"/>
      <c r="BD15" s="85"/>
      <c r="BE15" s="85"/>
    </row>
    <row r="16" spans="1:57">
      <c r="A16" s="29" t="s">
        <v>141</v>
      </c>
      <c r="B16" s="224">
        <v>5196</v>
      </c>
      <c r="C16" s="224">
        <v>5474</v>
      </c>
      <c r="D16" s="224">
        <v>5614</v>
      </c>
      <c r="E16" s="224">
        <v>5954</v>
      </c>
      <c r="F16" s="224">
        <v>6941</v>
      </c>
      <c r="G16" s="224">
        <v>8675</v>
      </c>
      <c r="H16" s="224">
        <v>8028</v>
      </c>
      <c r="I16" s="224">
        <v>8458</v>
      </c>
      <c r="J16" s="224">
        <v>9418</v>
      </c>
      <c r="K16" s="224">
        <v>9866</v>
      </c>
      <c r="L16" s="224">
        <v>9060</v>
      </c>
      <c r="M16" s="224">
        <v>9767</v>
      </c>
      <c r="N16" s="224">
        <v>8830</v>
      </c>
      <c r="O16" s="224">
        <v>8376</v>
      </c>
      <c r="P16" s="224">
        <v>7861</v>
      </c>
      <c r="Q16" s="225">
        <v>8055</v>
      </c>
      <c r="R16" s="224">
        <v>2743</v>
      </c>
      <c r="S16" s="224">
        <v>2961</v>
      </c>
      <c r="T16" s="224">
        <v>2911</v>
      </c>
      <c r="U16" s="224">
        <v>4594</v>
      </c>
      <c r="V16" s="224">
        <v>7869</v>
      </c>
      <c r="W16" s="224">
        <v>7623</v>
      </c>
      <c r="X16" s="224">
        <v>7995</v>
      </c>
      <c r="Y16" s="224">
        <v>8580</v>
      </c>
      <c r="Z16" s="224">
        <v>10461</v>
      </c>
      <c r="AA16" s="224">
        <v>10739</v>
      </c>
      <c r="AB16" s="224">
        <v>11982</v>
      </c>
      <c r="AC16" s="224">
        <v>13204</v>
      </c>
      <c r="AD16" s="224">
        <v>12659</v>
      </c>
      <c r="AE16" s="224">
        <v>11667</v>
      </c>
      <c r="AF16" s="224">
        <v>10910</v>
      </c>
      <c r="AG16" s="225">
        <v>12320</v>
      </c>
      <c r="AH16" s="224">
        <v>7939</v>
      </c>
      <c r="AI16" s="224">
        <v>8435</v>
      </c>
      <c r="AJ16" s="224">
        <v>8525</v>
      </c>
      <c r="AK16" s="224">
        <v>10548</v>
      </c>
      <c r="AL16" s="224">
        <v>14810</v>
      </c>
      <c r="AM16" s="224">
        <v>16298</v>
      </c>
      <c r="AN16" s="224">
        <v>16023</v>
      </c>
      <c r="AO16" s="224">
        <v>17038</v>
      </c>
      <c r="AP16" s="224">
        <v>19879</v>
      </c>
      <c r="AQ16" s="224">
        <v>20605</v>
      </c>
      <c r="AR16" s="224">
        <v>21042</v>
      </c>
      <c r="AS16" s="224">
        <v>22971</v>
      </c>
      <c r="AT16" s="224">
        <v>21489</v>
      </c>
      <c r="AU16" s="224">
        <v>20043</v>
      </c>
      <c r="AV16" s="224">
        <v>18771</v>
      </c>
      <c r="AW16" s="225">
        <v>20375</v>
      </c>
      <c r="AX16" s="69"/>
      <c r="AY16" s="421"/>
      <c r="BC16" s="85"/>
      <c r="BD16" s="85"/>
      <c r="BE16" s="85"/>
    </row>
    <row r="17" spans="1:57">
      <c r="A17" s="45" t="s">
        <v>142</v>
      </c>
      <c r="B17" s="224">
        <v>3822</v>
      </c>
      <c r="C17" s="224">
        <v>3950</v>
      </c>
      <c r="D17" s="224">
        <v>4216</v>
      </c>
      <c r="E17" s="224">
        <v>4617</v>
      </c>
      <c r="F17" s="224">
        <v>5309</v>
      </c>
      <c r="G17" s="224">
        <v>5214</v>
      </c>
      <c r="H17" s="224">
        <v>5839</v>
      </c>
      <c r="I17" s="224">
        <v>6042</v>
      </c>
      <c r="J17" s="224">
        <v>6847</v>
      </c>
      <c r="K17" s="224">
        <v>6950</v>
      </c>
      <c r="L17" s="224">
        <v>6768</v>
      </c>
      <c r="M17" s="224">
        <v>7850</v>
      </c>
      <c r="N17" s="224">
        <v>7775</v>
      </c>
      <c r="O17" s="224">
        <v>7855</v>
      </c>
      <c r="P17" s="224">
        <v>7403</v>
      </c>
      <c r="Q17" s="225">
        <v>7806</v>
      </c>
      <c r="R17" s="224">
        <v>369</v>
      </c>
      <c r="S17" s="224">
        <v>565</v>
      </c>
      <c r="T17" s="224">
        <v>598</v>
      </c>
      <c r="U17" s="224">
        <v>706</v>
      </c>
      <c r="V17" s="224">
        <v>602</v>
      </c>
      <c r="W17" s="224">
        <v>999</v>
      </c>
      <c r="X17" s="224">
        <v>1146</v>
      </c>
      <c r="Y17" s="224">
        <v>2496</v>
      </c>
      <c r="Z17" s="224">
        <v>2544</v>
      </c>
      <c r="AA17" s="224">
        <v>2603</v>
      </c>
      <c r="AB17" s="224">
        <v>2948</v>
      </c>
      <c r="AC17" s="224">
        <v>2547</v>
      </c>
      <c r="AD17" s="224">
        <v>3154</v>
      </c>
      <c r="AE17" s="224">
        <v>2606</v>
      </c>
      <c r="AF17" s="224">
        <v>3202</v>
      </c>
      <c r="AG17" s="225">
        <v>3709</v>
      </c>
      <c r="AH17" s="224">
        <v>4191</v>
      </c>
      <c r="AI17" s="224">
        <v>4515</v>
      </c>
      <c r="AJ17" s="224">
        <v>4814</v>
      </c>
      <c r="AK17" s="224">
        <v>5323</v>
      </c>
      <c r="AL17" s="224">
        <v>5911</v>
      </c>
      <c r="AM17" s="224">
        <v>6213</v>
      </c>
      <c r="AN17" s="224">
        <v>6985</v>
      </c>
      <c r="AO17" s="224">
        <v>8538</v>
      </c>
      <c r="AP17" s="224">
        <v>9391</v>
      </c>
      <c r="AQ17" s="224">
        <v>9553</v>
      </c>
      <c r="AR17" s="224">
        <v>9716</v>
      </c>
      <c r="AS17" s="224">
        <v>10397</v>
      </c>
      <c r="AT17" s="224">
        <v>10929</v>
      </c>
      <c r="AU17" s="224">
        <v>10461</v>
      </c>
      <c r="AV17" s="224">
        <v>10605</v>
      </c>
      <c r="AW17" s="225">
        <v>11515</v>
      </c>
      <c r="AX17" s="69"/>
      <c r="AY17" s="421"/>
      <c r="BC17" s="85"/>
      <c r="BD17" s="85"/>
      <c r="BE17" s="85"/>
    </row>
    <row r="18" spans="1:57">
      <c r="A18" s="45" t="s">
        <v>143</v>
      </c>
      <c r="B18" s="224">
        <v>2083</v>
      </c>
      <c r="C18" s="224">
        <v>1988</v>
      </c>
      <c r="D18" s="224">
        <v>2358</v>
      </c>
      <c r="E18" s="224">
        <v>3056</v>
      </c>
      <c r="F18" s="224">
        <v>3015</v>
      </c>
      <c r="G18" s="224">
        <v>3802</v>
      </c>
      <c r="H18" s="224">
        <v>3247</v>
      </c>
      <c r="I18" s="224">
        <v>3552</v>
      </c>
      <c r="J18" s="224">
        <v>3595</v>
      </c>
      <c r="K18" s="224">
        <v>3888</v>
      </c>
      <c r="L18" s="224">
        <v>3829</v>
      </c>
      <c r="M18" s="224">
        <v>4014</v>
      </c>
      <c r="N18" s="224">
        <v>3215</v>
      </c>
      <c r="O18" s="224">
        <v>2730</v>
      </c>
      <c r="P18" s="224">
        <v>3173</v>
      </c>
      <c r="Q18" s="225">
        <v>3143</v>
      </c>
      <c r="R18" s="224">
        <v>2019</v>
      </c>
      <c r="S18" s="224">
        <v>1435</v>
      </c>
      <c r="T18" s="224">
        <v>2122</v>
      </c>
      <c r="U18" s="224">
        <v>3166</v>
      </c>
      <c r="V18" s="224">
        <v>2497</v>
      </c>
      <c r="W18" s="224">
        <v>3091</v>
      </c>
      <c r="X18" s="224">
        <v>5067</v>
      </c>
      <c r="Y18" s="224">
        <v>7146</v>
      </c>
      <c r="Z18" s="224">
        <v>7954</v>
      </c>
      <c r="AA18" s="224">
        <v>9101</v>
      </c>
      <c r="AB18" s="224">
        <v>11403</v>
      </c>
      <c r="AC18" s="224">
        <v>12330</v>
      </c>
      <c r="AD18" s="224">
        <v>9904</v>
      </c>
      <c r="AE18" s="224">
        <v>7318</v>
      </c>
      <c r="AF18" s="224">
        <v>6776</v>
      </c>
      <c r="AG18" s="225">
        <v>8592</v>
      </c>
      <c r="AH18" s="224">
        <v>4102</v>
      </c>
      <c r="AI18" s="224">
        <v>3423</v>
      </c>
      <c r="AJ18" s="224">
        <v>4480</v>
      </c>
      <c r="AK18" s="224">
        <v>6222</v>
      </c>
      <c r="AL18" s="224">
        <v>5512</v>
      </c>
      <c r="AM18" s="224">
        <v>6893</v>
      </c>
      <c r="AN18" s="224">
        <v>8314</v>
      </c>
      <c r="AO18" s="224">
        <v>10698</v>
      </c>
      <c r="AP18" s="224">
        <v>11549</v>
      </c>
      <c r="AQ18" s="224">
        <v>12989</v>
      </c>
      <c r="AR18" s="224">
        <v>15232</v>
      </c>
      <c r="AS18" s="224">
        <v>16344</v>
      </c>
      <c r="AT18" s="224">
        <v>13119</v>
      </c>
      <c r="AU18" s="224">
        <v>10048</v>
      </c>
      <c r="AV18" s="224">
        <v>9949</v>
      </c>
      <c r="AW18" s="225">
        <v>11735</v>
      </c>
      <c r="AX18" s="69"/>
      <c r="AY18" s="421"/>
      <c r="BC18" s="85"/>
      <c r="BD18" s="85"/>
      <c r="BE18" s="85"/>
    </row>
    <row r="19" spans="1:57">
      <c r="A19" s="45" t="s">
        <v>144</v>
      </c>
      <c r="B19" s="224">
        <v>45932</v>
      </c>
      <c r="C19" s="224">
        <v>48182</v>
      </c>
      <c r="D19" s="224">
        <v>52594</v>
      </c>
      <c r="E19" s="224">
        <v>57715</v>
      </c>
      <c r="F19" s="224">
        <v>63401</v>
      </c>
      <c r="G19" s="224">
        <v>71597</v>
      </c>
      <c r="H19" s="224">
        <v>79218</v>
      </c>
      <c r="I19" s="224">
        <v>86468</v>
      </c>
      <c r="J19" s="224">
        <v>90623</v>
      </c>
      <c r="K19" s="224">
        <v>97622</v>
      </c>
      <c r="L19" s="224">
        <v>104623</v>
      </c>
      <c r="M19" s="224">
        <v>110736</v>
      </c>
      <c r="N19" s="224">
        <v>114437</v>
      </c>
      <c r="O19" s="224">
        <v>116987</v>
      </c>
      <c r="P19" s="224">
        <v>119490</v>
      </c>
      <c r="Q19" s="225">
        <v>124772</v>
      </c>
      <c r="R19" s="224">
        <v>899</v>
      </c>
      <c r="S19" s="224">
        <v>1248</v>
      </c>
      <c r="T19" s="224">
        <v>1574</v>
      </c>
      <c r="U19" s="224">
        <v>2121</v>
      </c>
      <c r="V19" s="224">
        <v>2806</v>
      </c>
      <c r="W19" s="224">
        <v>3317</v>
      </c>
      <c r="X19" s="224">
        <v>3719</v>
      </c>
      <c r="Y19" s="224">
        <v>3115</v>
      </c>
      <c r="Z19" s="224">
        <v>3889</v>
      </c>
      <c r="AA19" s="224">
        <v>4725</v>
      </c>
      <c r="AB19" s="224">
        <v>5347</v>
      </c>
      <c r="AC19" s="224">
        <v>6180</v>
      </c>
      <c r="AD19" s="224">
        <v>5389</v>
      </c>
      <c r="AE19" s="224">
        <v>4247</v>
      </c>
      <c r="AF19" s="224">
        <v>4783</v>
      </c>
      <c r="AG19" s="225">
        <v>4710</v>
      </c>
      <c r="AH19" s="224">
        <v>46831</v>
      </c>
      <c r="AI19" s="224">
        <v>49430</v>
      </c>
      <c r="AJ19" s="224">
        <v>54168</v>
      </c>
      <c r="AK19" s="224">
        <v>59836</v>
      </c>
      <c r="AL19" s="224">
        <v>66207</v>
      </c>
      <c r="AM19" s="224">
        <v>74914</v>
      </c>
      <c r="AN19" s="224">
        <v>82937</v>
      </c>
      <c r="AO19" s="224">
        <v>89583</v>
      </c>
      <c r="AP19" s="224">
        <v>94512</v>
      </c>
      <c r="AQ19" s="224">
        <v>102347</v>
      </c>
      <c r="AR19" s="224">
        <v>109970</v>
      </c>
      <c r="AS19" s="224">
        <v>116916</v>
      </c>
      <c r="AT19" s="224">
        <v>119826</v>
      </c>
      <c r="AU19" s="224">
        <v>121234</v>
      </c>
      <c r="AV19" s="224">
        <v>124273</v>
      </c>
      <c r="AW19" s="225">
        <v>129482</v>
      </c>
      <c r="AX19" s="69"/>
      <c r="AY19" s="421"/>
      <c r="BC19" s="85"/>
      <c r="BD19" s="85"/>
      <c r="BE19" s="85"/>
    </row>
    <row r="20" spans="1:57">
      <c r="A20" s="45" t="s">
        <v>145</v>
      </c>
      <c r="B20" s="224">
        <v>4678</v>
      </c>
      <c r="C20" s="224">
        <v>6178</v>
      </c>
      <c r="D20" s="224">
        <v>6961</v>
      </c>
      <c r="E20" s="224">
        <v>7216</v>
      </c>
      <c r="F20" s="224">
        <v>7881</v>
      </c>
      <c r="G20" s="224">
        <v>8132</v>
      </c>
      <c r="H20" s="224">
        <v>8484</v>
      </c>
      <c r="I20" s="224">
        <v>9029</v>
      </c>
      <c r="J20" s="224">
        <v>9354</v>
      </c>
      <c r="K20" s="224">
        <v>9767</v>
      </c>
      <c r="L20" s="224">
        <v>9904</v>
      </c>
      <c r="M20" s="224">
        <v>10253</v>
      </c>
      <c r="N20" s="224">
        <v>10244</v>
      </c>
      <c r="O20" s="224">
        <v>9693</v>
      </c>
      <c r="P20" s="224">
        <v>10726</v>
      </c>
      <c r="Q20" s="225">
        <v>9343</v>
      </c>
      <c r="R20" s="224">
        <v>2288</v>
      </c>
      <c r="S20" s="224">
        <v>2886</v>
      </c>
      <c r="T20" s="224">
        <v>2092</v>
      </c>
      <c r="U20" s="224">
        <v>1660</v>
      </c>
      <c r="V20" s="224">
        <v>1457</v>
      </c>
      <c r="W20" s="224">
        <v>1503</v>
      </c>
      <c r="X20" s="224">
        <v>1467</v>
      </c>
      <c r="Y20" s="224">
        <v>1780</v>
      </c>
      <c r="Z20" s="224">
        <v>1895</v>
      </c>
      <c r="AA20" s="224">
        <v>2170</v>
      </c>
      <c r="AB20" s="224">
        <v>2533</v>
      </c>
      <c r="AC20" s="224">
        <v>2926</v>
      </c>
      <c r="AD20" s="224">
        <v>2718</v>
      </c>
      <c r="AE20" s="224">
        <v>2818</v>
      </c>
      <c r="AF20" s="224">
        <v>2004</v>
      </c>
      <c r="AG20" s="225">
        <v>2324</v>
      </c>
      <c r="AH20" s="224">
        <v>6966</v>
      </c>
      <c r="AI20" s="224">
        <v>9064</v>
      </c>
      <c r="AJ20" s="224">
        <v>9053</v>
      </c>
      <c r="AK20" s="224">
        <v>8876</v>
      </c>
      <c r="AL20" s="224">
        <v>9338</v>
      </c>
      <c r="AM20" s="224">
        <v>9635</v>
      </c>
      <c r="AN20" s="224">
        <v>9951</v>
      </c>
      <c r="AO20" s="224">
        <v>10809</v>
      </c>
      <c r="AP20" s="224">
        <v>11249</v>
      </c>
      <c r="AQ20" s="224">
        <v>11937</v>
      </c>
      <c r="AR20" s="224">
        <v>12437</v>
      </c>
      <c r="AS20" s="224">
        <v>13179</v>
      </c>
      <c r="AT20" s="224">
        <v>12962</v>
      </c>
      <c r="AU20" s="224">
        <v>12511</v>
      </c>
      <c r="AV20" s="224">
        <v>12730</v>
      </c>
      <c r="AW20" s="225">
        <v>11667</v>
      </c>
      <c r="AX20" s="69"/>
      <c r="AY20" s="421"/>
      <c r="BC20" s="85"/>
      <c r="BD20" s="85"/>
      <c r="BE20" s="85"/>
    </row>
    <row r="21" spans="1:57">
      <c r="A21" s="45" t="s">
        <v>146</v>
      </c>
      <c r="B21" s="224">
        <v>38215</v>
      </c>
      <c r="C21" s="224">
        <v>40142</v>
      </c>
      <c r="D21" s="224">
        <v>43196</v>
      </c>
      <c r="E21" s="224">
        <v>47563</v>
      </c>
      <c r="F21" s="224">
        <v>50832</v>
      </c>
      <c r="G21" s="224">
        <v>56196</v>
      </c>
      <c r="H21" s="224">
        <v>59591</v>
      </c>
      <c r="I21" s="224">
        <v>63221</v>
      </c>
      <c r="J21" s="224">
        <v>66230</v>
      </c>
      <c r="K21" s="224">
        <v>71702</v>
      </c>
      <c r="L21" s="224">
        <v>74680</v>
      </c>
      <c r="M21" s="224">
        <v>78535</v>
      </c>
      <c r="N21" s="224">
        <v>82350</v>
      </c>
      <c r="O21" s="224">
        <v>79100</v>
      </c>
      <c r="P21" s="224">
        <v>80643</v>
      </c>
      <c r="Q21" s="225">
        <v>84251</v>
      </c>
      <c r="R21" s="224">
        <v>1636</v>
      </c>
      <c r="S21" s="224">
        <v>1857</v>
      </c>
      <c r="T21" s="224">
        <v>2342</v>
      </c>
      <c r="U21" s="224">
        <v>3117</v>
      </c>
      <c r="V21" s="224">
        <v>3899</v>
      </c>
      <c r="W21" s="224">
        <v>4832</v>
      </c>
      <c r="X21" s="224">
        <v>5535</v>
      </c>
      <c r="Y21" s="224">
        <v>6483</v>
      </c>
      <c r="Z21" s="224">
        <v>6701</v>
      </c>
      <c r="AA21" s="224">
        <v>6958</v>
      </c>
      <c r="AB21" s="224">
        <v>8314</v>
      </c>
      <c r="AC21" s="224">
        <v>9948</v>
      </c>
      <c r="AD21" s="224">
        <v>9148</v>
      </c>
      <c r="AE21" s="224">
        <v>7798</v>
      </c>
      <c r="AF21" s="224">
        <v>6642</v>
      </c>
      <c r="AG21" s="225">
        <v>6769</v>
      </c>
      <c r="AH21" s="224">
        <v>39851</v>
      </c>
      <c r="AI21" s="224">
        <v>41999</v>
      </c>
      <c r="AJ21" s="224">
        <v>45538</v>
      </c>
      <c r="AK21" s="224">
        <v>50680</v>
      </c>
      <c r="AL21" s="224">
        <v>54731</v>
      </c>
      <c r="AM21" s="224">
        <v>61028</v>
      </c>
      <c r="AN21" s="224">
        <v>65126</v>
      </c>
      <c r="AO21" s="224">
        <v>69704</v>
      </c>
      <c r="AP21" s="224">
        <v>72931</v>
      </c>
      <c r="AQ21" s="224">
        <v>78660</v>
      </c>
      <c r="AR21" s="224">
        <v>82994</v>
      </c>
      <c r="AS21" s="224">
        <v>88483</v>
      </c>
      <c r="AT21" s="224">
        <v>91498</v>
      </c>
      <c r="AU21" s="224">
        <v>86898</v>
      </c>
      <c r="AV21" s="224">
        <v>87285</v>
      </c>
      <c r="AW21" s="225">
        <v>91020</v>
      </c>
      <c r="AX21" s="69"/>
      <c r="AY21" s="421"/>
      <c r="BC21" s="85"/>
      <c r="BD21" s="85"/>
      <c r="BE21" s="85"/>
    </row>
    <row r="22" spans="1:57">
      <c r="A22" s="45" t="s">
        <v>147</v>
      </c>
      <c r="B22" s="224">
        <v>115604</v>
      </c>
      <c r="C22" s="224">
        <v>123136</v>
      </c>
      <c r="D22" s="224">
        <v>128497</v>
      </c>
      <c r="E22" s="224">
        <v>136979</v>
      </c>
      <c r="F22" s="224">
        <v>144466</v>
      </c>
      <c r="G22" s="224">
        <v>155128</v>
      </c>
      <c r="H22" s="224">
        <v>163647</v>
      </c>
      <c r="I22" s="224">
        <v>170123</v>
      </c>
      <c r="J22" s="224">
        <v>176339</v>
      </c>
      <c r="K22" s="224">
        <v>187789</v>
      </c>
      <c r="L22" s="224">
        <v>204220</v>
      </c>
      <c r="M22" s="224">
        <v>221948</v>
      </c>
      <c r="N22" s="224">
        <v>229379</v>
      </c>
      <c r="O22" s="224">
        <v>239401</v>
      </c>
      <c r="P22" s="224">
        <v>250046</v>
      </c>
      <c r="Q22" s="225">
        <v>251552</v>
      </c>
      <c r="R22" s="224">
        <v>-192</v>
      </c>
      <c r="S22" s="224">
        <v>148</v>
      </c>
      <c r="T22" s="224">
        <v>154</v>
      </c>
      <c r="U22" s="224">
        <v>300</v>
      </c>
      <c r="V22" s="224">
        <v>686</v>
      </c>
      <c r="W22" s="224">
        <v>483</v>
      </c>
      <c r="X22" s="224">
        <v>479</v>
      </c>
      <c r="Y22" s="224">
        <v>977</v>
      </c>
      <c r="Z22" s="224">
        <v>804</v>
      </c>
      <c r="AA22" s="224">
        <v>795</v>
      </c>
      <c r="AB22" s="224">
        <v>775</v>
      </c>
      <c r="AC22" s="224">
        <v>1053</v>
      </c>
      <c r="AD22" s="224">
        <v>1017</v>
      </c>
      <c r="AE22" s="224">
        <v>596</v>
      </c>
      <c r="AF22" s="224">
        <v>428</v>
      </c>
      <c r="AG22" s="225">
        <v>-208</v>
      </c>
      <c r="AH22" s="224">
        <v>115412</v>
      </c>
      <c r="AI22" s="224">
        <v>123284</v>
      </c>
      <c r="AJ22" s="224">
        <v>128651</v>
      </c>
      <c r="AK22" s="224">
        <v>137279</v>
      </c>
      <c r="AL22" s="224">
        <v>145152</v>
      </c>
      <c r="AM22" s="224">
        <v>155611</v>
      </c>
      <c r="AN22" s="224">
        <v>164126</v>
      </c>
      <c r="AO22" s="224">
        <v>171100</v>
      </c>
      <c r="AP22" s="224">
        <v>177143</v>
      </c>
      <c r="AQ22" s="224">
        <v>188584</v>
      </c>
      <c r="AR22" s="224">
        <v>204995</v>
      </c>
      <c r="AS22" s="224">
        <v>223001</v>
      </c>
      <c r="AT22" s="224">
        <v>230396</v>
      </c>
      <c r="AU22" s="224">
        <v>239997</v>
      </c>
      <c r="AV22" s="224">
        <v>250474</v>
      </c>
      <c r="AW22" s="225">
        <v>251344</v>
      </c>
      <c r="AX22" s="69"/>
      <c r="AY22" s="421"/>
      <c r="BC22" s="85"/>
      <c r="BD22" s="85"/>
      <c r="BE22" s="85"/>
    </row>
    <row r="23" spans="1:57" ht="13.5" thickBot="1">
      <c r="A23" s="46" t="s">
        <v>180</v>
      </c>
      <c r="B23" s="227">
        <v>14697.902598499997</v>
      </c>
      <c r="C23" s="227">
        <v>10487.3667107</v>
      </c>
      <c r="D23" s="227">
        <v>11617.143621499999</v>
      </c>
      <c r="E23" s="227">
        <v>8446.941073</v>
      </c>
      <c r="F23" s="227">
        <v>16560.228997100003</v>
      </c>
      <c r="G23" s="227">
        <v>18750.908263500001</v>
      </c>
      <c r="H23" s="227">
        <v>25962.732466900001</v>
      </c>
      <c r="I23" s="227">
        <v>28500.424670500001</v>
      </c>
      <c r="J23" s="227">
        <v>32089.798588000005</v>
      </c>
      <c r="K23" s="227">
        <v>33849.1152582</v>
      </c>
      <c r="L23" s="227">
        <v>34561.6929322</v>
      </c>
      <c r="M23" s="227">
        <v>39419.729999199997</v>
      </c>
      <c r="N23" s="227">
        <v>43744.268000199998</v>
      </c>
      <c r="O23" s="227">
        <v>42949.402000499998</v>
      </c>
      <c r="P23" s="227">
        <v>44204.695999899996</v>
      </c>
      <c r="Q23" s="228">
        <v>42653.274999600006</v>
      </c>
      <c r="R23" s="227">
        <v>4037.1014032499997</v>
      </c>
      <c r="S23" s="227">
        <v>6584.5714132095</v>
      </c>
      <c r="T23" s="227">
        <v>8028.4657200199999</v>
      </c>
      <c r="U23" s="227">
        <v>10230.340036400001</v>
      </c>
      <c r="V23" s="227">
        <v>9669.2360000000008</v>
      </c>
      <c r="W23" s="227">
        <v>6914.4602961399996</v>
      </c>
      <c r="X23" s="227">
        <v>10997.73336719</v>
      </c>
      <c r="Y23" s="227">
        <v>10949.452565199999</v>
      </c>
      <c r="Z23" s="227">
        <v>10778.7320009</v>
      </c>
      <c r="AA23" s="227">
        <v>9790.9396465999998</v>
      </c>
      <c r="AB23" s="227">
        <v>9708.9064715500008</v>
      </c>
      <c r="AC23" s="227">
        <v>10018.2930003</v>
      </c>
      <c r="AD23" s="227">
        <v>11122.4550003</v>
      </c>
      <c r="AE23" s="227">
        <v>12536.0030004</v>
      </c>
      <c r="AF23" s="227">
        <v>21123.417000000001</v>
      </c>
      <c r="AG23" s="228">
        <v>7073.7269999600003</v>
      </c>
      <c r="AH23" s="227">
        <v>18735.004001749996</v>
      </c>
      <c r="AI23" s="227">
        <v>17071.938123909502</v>
      </c>
      <c r="AJ23" s="227">
        <v>19645.609341520001</v>
      </c>
      <c r="AK23" s="227">
        <v>18677.281109399999</v>
      </c>
      <c r="AL23" s="227">
        <v>26229.464997100004</v>
      </c>
      <c r="AM23" s="227">
        <v>25665.368559640003</v>
      </c>
      <c r="AN23" s="227">
        <v>36960.465834089999</v>
      </c>
      <c r="AO23" s="227">
        <v>39449.877235699998</v>
      </c>
      <c r="AP23" s="227">
        <v>42868.530588900001</v>
      </c>
      <c r="AQ23" s="227">
        <v>43640.054904799996</v>
      </c>
      <c r="AR23" s="227">
        <v>44270.599403749999</v>
      </c>
      <c r="AS23" s="227">
        <v>49438.022999499997</v>
      </c>
      <c r="AT23" s="227">
        <v>54866.723000500002</v>
      </c>
      <c r="AU23" s="227">
        <v>55485.405000899998</v>
      </c>
      <c r="AV23" s="227">
        <v>65328.112999899997</v>
      </c>
      <c r="AW23" s="228">
        <v>49727.001999560009</v>
      </c>
      <c r="AX23" s="69"/>
      <c r="AY23" s="421"/>
      <c r="BC23" s="85"/>
      <c r="BD23" s="85"/>
      <c r="BE23" s="85"/>
    </row>
    <row r="24" spans="1:57" ht="13.5" thickBot="1">
      <c r="A24" s="47" t="s">
        <v>11</v>
      </c>
      <c r="B24" s="230">
        <v>315034</v>
      </c>
      <c r="C24" s="230">
        <v>326429</v>
      </c>
      <c r="D24" s="230">
        <v>347998</v>
      </c>
      <c r="E24" s="230">
        <v>365395</v>
      </c>
      <c r="F24" s="230">
        <v>393353</v>
      </c>
      <c r="G24" s="230">
        <v>429595</v>
      </c>
      <c r="H24" s="230">
        <v>462910</v>
      </c>
      <c r="I24" s="230">
        <v>489970</v>
      </c>
      <c r="J24" s="230">
        <v>513494</v>
      </c>
      <c r="K24" s="230">
        <v>543906</v>
      </c>
      <c r="L24" s="230">
        <v>575342</v>
      </c>
      <c r="M24" s="230">
        <v>606512</v>
      </c>
      <c r="N24" s="230">
        <v>634412</v>
      </c>
      <c r="O24" s="230">
        <v>642131</v>
      </c>
      <c r="P24" s="230">
        <v>651038</v>
      </c>
      <c r="Q24" s="231">
        <v>660331</v>
      </c>
      <c r="R24" s="230">
        <v>24089</v>
      </c>
      <c r="S24" s="230">
        <v>25414</v>
      </c>
      <c r="T24" s="230">
        <v>26124</v>
      </c>
      <c r="U24" s="230">
        <v>33592</v>
      </c>
      <c r="V24" s="230">
        <v>37587</v>
      </c>
      <c r="W24" s="230">
        <v>37460</v>
      </c>
      <c r="X24" s="230">
        <v>46503</v>
      </c>
      <c r="Y24" s="230">
        <v>51667</v>
      </c>
      <c r="Z24" s="230">
        <v>54762</v>
      </c>
      <c r="AA24" s="230">
        <v>59024</v>
      </c>
      <c r="AB24" s="230">
        <v>78297</v>
      </c>
      <c r="AC24" s="230">
        <v>79783</v>
      </c>
      <c r="AD24" s="230">
        <v>72108</v>
      </c>
      <c r="AE24" s="230">
        <v>64059</v>
      </c>
      <c r="AF24" s="230">
        <v>69798</v>
      </c>
      <c r="AG24" s="231">
        <v>61158</v>
      </c>
      <c r="AH24" s="230">
        <v>339123</v>
      </c>
      <c r="AI24" s="230">
        <v>351843</v>
      </c>
      <c r="AJ24" s="230">
        <v>374122</v>
      </c>
      <c r="AK24" s="230">
        <v>398987</v>
      </c>
      <c r="AL24" s="230">
        <v>430940</v>
      </c>
      <c r="AM24" s="230">
        <v>467055</v>
      </c>
      <c r="AN24" s="230">
        <v>509413</v>
      </c>
      <c r="AO24" s="230">
        <v>541637</v>
      </c>
      <c r="AP24" s="230">
        <v>568256</v>
      </c>
      <c r="AQ24" s="230">
        <v>602930</v>
      </c>
      <c r="AR24" s="230">
        <v>653639</v>
      </c>
      <c r="AS24" s="230">
        <v>686295</v>
      </c>
      <c r="AT24" s="230">
        <v>706520</v>
      </c>
      <c r="AU24" s="230">
        <v>706190</v>
      </c>
      <c r="AV24" s="230">
        <v>720836</v>
      </c>
      <c r="AW24" s="231">
        <v>721489</v>
      </c>
      <c r="AX24" s="69"/>
      <c r="AY24" s="421"/>
      <c r="BC24" s="85"/>
      <c r="BD24" s="85"/>
      <c r="BE24" s="85"/>
    </row>
    <row r="26" spans="1:57">
      <c r="A26" s="666" t="s">
        <v>458</v>
      </c>
    </row>
    <row r="32" spans="1:57">
      <c r="O32" s="156"/>
    </row>
  </sheetData>
  <mergeCells count="6">
    <mergeCell ref="A1:AW1"/>
    <mergeCell ref="A2:A4"/>
    <mergeCell ref="B3:Q3"/>
    <mergeCell ref="B2:AW2"/>
    <mergeCell ref="R3:AG3"/>
    <mergeCell ref="AH3:AW3"/>
  </mergeCells>
  <hyperlinks>
    <hyperlink ref="A26" location="'List of Tables'!A1" display="Back to contents"/>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sqref="A1:E1"/>
    </sheetView>
  </sheetViews>
  <sheetFormatPr defaultRowHeight="12.75"/>
  <cols>
    <col min="1" max="1" width="37.5703125" customWidth="1"/>
    <col min="2" max="17" width="10.7109375" customWidth="1"/>
  </cols>
  <sheetData>
    <row r="1" spans="1:17" ht="15.75" thickBot="1">
      <c r="A1" s="675" t="s">
        <v>307</v>
      </c>
      <c r="B1" s="702"/>
      <c r="C1" s="702"/>
      <c r="D1" s="702"/>
      <c r="E1" s="702"/>
      <c r="F1" s="702"/>
      <c r="G1" s="702"/>
      <c r="H1" s="702"/>
      <c r="I1" s="702"/>
      <c r="J1" s="702"/>
      <c r="K1" s="702"/>
      <c r="L1" s="702"/>
      <c r="M1" s="686"/>
      <c r="N1" s="686"/>
      <c r="O1" s="686"/>
      <c r="P1" s="686"/>
      <c r="Q1" s="687"/>
    </row>
    <row r="2" spans="1:17" ht="13.5" thickBot="1">
      <c r="A2" s="387"/>
      <c r="B2" s="559" t="s">
        <v>83</v>
      </c>
      <c r="C2" s="559" t="s">
        <v>84</v>
      </c>
      <c r="D2" s="559" t="s">
        <v>85</v>
      </c>
      <c r="E2" s="559" t="s">
        <v>86</v>
      </c>
      <c r="F2" s="559" t="s">
        <v>87</v>
      </c>
      <c r="G2" s="559" t="s">
        <v>88</v>
      </c>
      <c r="H2" s="559" t="s">
        <v>82</v>
      </c>
      <c r="I2" s="559" t="s">
        <v>0</v>
      </c>
      <c r="J2" s="559" t="s">
        <v>1</v>
      </c>
      <c r="K2" s="559" t="s">
        <v>2</v>
      </c>
      <c r="L2" s="559" t="s">
        <v>3</v>
      </c>
      <c r="M2" s="559" t="s">
        <v>4</v>
      </c>
      <c r="N2" s="559" t="s">
        <v>115</v>
      </c>
      <c r="O2" s="559" t="s">
        <v>117</v>
      </c>
      <c r="P2" s="559" t="s">
        <v>184</v>
      </c>
      <c r="Q2" s="559" t="s">
        <v>185</v>
      </c>
    </row>
    <row r="3" spans="1:17">
      <c r="A3" s="389" t="s">
        <v>40</v>
      </c>
      <c r="B3" s="380">
        <v>6500</v>
      </c>
      <c r="C3" s="380">
        <v>6700</v>
      </c>
      <c r="D3" s="380">
        <v>7100</v>
      </c>
      <c r="E3" s="380">
        <v>7700</v>
      </c>
      <c r="F3" s="380">
        <v>8300</v>
      </c>
      <c r="G3" s="380">
        <v>9000</v>
      </c>
      <c r="H3" s="380">
        <v>9600</v>
      </c>
      <c r="I3" s="380">
        <v>10100</v>
      </c>
      <c r="J3" s="380">
        <v>10600</v>
      </c>
      <c r="K3" s="380">
        <v>11200</v>
      </c>
      <c r="L3" s="380">
        <v>11700</v>
      </c>
      <c r="M3" s="380">
        <v>12100</v>
      </c>
      <c r="N3" s="380">
        <v>12400</v>
      </c>
      <c r="O3" s="380">
        <v>12400</v>
      </c>
      <c r="P3" s="380">
        <v>12800</v>
      </c>
      <c r="Q3" s="381">
        <v>12500</v>
      </c>
    </row>
    <row r="4" spans="1:17">
      <c r="A4" s="389" t="s">
        <v>41</v>
      </c>
      <c r="B4" s="224">
        <v>5800</v>
      </c>
      <c r="C4" s="224">
        <v>6000</v>
      </c>
      <c r="D4" s="224">
        <v>6300</v>
      </c>
      <c r="E4" s="224">
        <v>6700</v>
      </c>
      <c r="F4" s="224">
        <v>7300</v>
      </c>
      <c r="G4" s="224">
        <v>7800</v>
      </c>
      <c r="H4" s="224">
        <v>8500</v>
      </c>
      <c r="I4" s="224">
        <v>8900</v>
      </c>
      <c r="J4" s="224">
        <v>9300</v>
      </c>
      <c r="K4" s="224">
        <v>9800</v>
      </c>
      <c r="L4" s="224">
        <v>10600</v>
      </c>
      <c r="M4" s="224">
        <v>11000</v>
      </c>
      <c r="N4" s="224">
        <v>11200</v>
      </c>
      <c r="O4" s="224">
        <v>11100</v>
      </c>
      <c r="P4" s="224">
        <v>11300</v>
      </c>
      <c r="Q4" s="225">
        <v>11200</v>
      </c>
    </row>
    <row r="5" spans="1:17">
      <c r="A5" s="389" t="s">
        <v>151</v>
      </c>
      <c r="B5" s="482">
        <v>700</v>
      </c>
      <c r="C5" s="482">
        <v>700</v>
      </c>
      <c r="D5" s="482">
        <v>800</v>
      </c>
      <c r="E5" s="482">
        <v>1000</v>
      </c>
      <c r="F5" s="482">
        <v>1000</v>
      </c>
      <c r="G5" s="482">
        <v>1200</v>
      </c>
      <c r="H5" s="482">
        <v>1100</v>
      </c>
      <c r="I5" s="482">
        <v>1100</v>
      </c>
      <c r="J5" s="482">
        <v>1300</v>
      </c>
      <c r="K5" s="482">
        <v>1400</v>
      </c>
      <c r="L5" s="482">
        <v>1200</v>
      </c>
      <c r="M5" s="482">
        <v>1100</v>
      </c>
      <c r="N5" s="482">
        <v>1100</v>
      </c>
      <c r="O5" s="482">
        <v>1300</v>
      </c>
      <c r="P5" s="482">
        <v>1500</v>
      </c>
      <c r="Q5" s="483">
        <v>1200</v>
      </c>
    </row>
    <row r="6" spans="1:17" ht="13.5" thickBot="1">
      <c r="A6" s="388" t="s">
        <v>152</v>
      </c>
      <c r="B6" s="484">
        <v>111.98891190811753</v>
      </c>
      <c r="C6" s="484">
        <v>112.35523272156456</v>
      </c>
      <c r="D6" s="484">
        <v>112.63175307898221</v>
      </c>
      <c r="E6" s="484">
        <v>114.4744411651988</v>
      </c>
      <c r="F6" s="484">
        <v>114.30254102839625</v>
      </c>
      <c r="G6" s="484">
        <v>114.82788582891372</v>
      </c>
      <c r="H6" s="484">
        <v>113.46521524359765</v>
      </c>
      <c r="I6" s="484">
        <v>112.74836259489858</v>
      </c>
      <c r="J6" s="484">
        <v>114.15511725312595</v>
      </c>
      <c r="K6" s="484">
        <v>113.8525216792904</v>
      </c>
      <c r="L6" s="484">
        <v>111.10930985138468</v>
      </c>
      <c r="M6" s="484">
        <v>110.22624786150092</v>
      </c>
      <c r="N6" s="484">
        <v>109.94306804150619</v>
      </c>
      <c r="O6" s="484">
        <v>111.28802996511251</v>
      </c>
      <c r="P6" s="484">
        <v>112.96519721457355</v>
      </c>
      <c r="Q6" s="485">
        <v>110.79721265276683</v>
      </c>
    </row>
    <row r="7" spans="1:17">
      <c r="A7" s="118" t="s">
        <v>365</v>
      </c>
    </row>
    <row r="8" spans="1:17">
      <c r="A8" s="80"/>
      <c r="B8" s="80"/>
      <c r="C8" s="80"/>
      <c r="D8" s="80"/>
      <c r="E8" s="80"/>
      <c r="F8" s="80"/>
      <c r="G8" s="80"/>
      <c r="H8" s="80"/>
      <c r="I8" s="80"/>
      <c r="J8" s="80"/>
      <c r="K8" s="80"/>
      <c r="L8" s="80"/>
    </row>
    <row r="9" spans="1:17">
      <c r="A9" s="666" t="s">
        <v>458</v>
      </c>
      <c r="B9" s="80"/>
      <c r="C9" s="80"/>
      <c r="D9" s="80"/>
      <c r="E9" s="80"/>
      <c r="F9" s="80"/>
      <c r="G9" s="80"/>
      <c r="H9" s="80"/>
      <c r="I9" s="80"/>
      <c r="J9" s="80"/>
      <c r="K9" s="80"/>
      <c r="L9" s="80"/>
    </row>
    <row r="16" spans="1:17" ht="15.75" customHeight="1"/>
  </sheetData>
  <mergeCells count="1">
    <mergeCell ref="A1:Q1"/>
  </mergeCells>
  <hyperlinks>
    <hyperlink ref="A9" location="'List of Tables'!A1" display="Back to contents"/>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6"/>
  <sheetViews>
    <sheetView workbookViewId="0">
      <selection activeCell="B74" sqref="B74"/>
    </sheetView>
  </sheetViews>
  <sheetFormatPr defaultRowHeight="12.75"/>
  <cols>
    <col min="1" max="1" width="36.85546875" style="264" customWidth="1"/>
    <col min="2" max="16384" width="9.140625" style="264"/>
  </cols>
  <sheetData>
    <row r="1" spans="1:49" ht="15.75" thickBot="1">
      <c r="A1" s="824" t="s">
        <v>308</v>
      </c>
      <c r="B1" s="825"/>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825"/>
      <c r="AN1" s="825"/>
      <c r="AO1" s="825"/>
      <c r="AP1" s="825"/>
      <c r="AQ1" s="825"/>
      <c r="AR1" s="825"/>
      <c r="AS1" s="825"/>
      <c r="AT1" s="825"/>
      <c r="AU1" s="825"/>
      <c r="AV1" s="825"/>
      <c r="AW1" s="826"/>
    </row>
    <row r="2" spans="1:49" ht="13.5" thickBot="1">
      <c r="A2" s="827"/>
      <c r="B2" s="830"/>
      <c r="C2" s="830"/>
      <c r="D2" s="830"/>
      <c r="E2" s="830"/>
      <c r="F2" s="830"/>
      <c r="G2" s="830"/>
      <c r="H2" s="830"/>
      <c r="I2" s="830"/>
      <c r="J2" s="830"/>
      <c r="K2" s="830"/>
      <c r="L2" s="830"/>
      <c r="M2" s="830"/>
      <c r="N2" s="830"/>
      <c r="O2" s="830"/>
      <c r="P2" s="830"/>
      <c r="Q2" s="830"/>
      <c r="R2" s="830"/>
      <c r="S2" s="830"/>
      <c r="T2" s="830"/>
      <c r="U2" s="830"/>
      <c r="V2" s="830"/>
      <c r="W2" s="830"/>
      <c r="X2" s="830"/>
      <c r="Y2" s="830"/>
      <c r="Z2" s="830"/>
      <c r="AA2" s="830"/>
      <c r="AB2" s="830"/>
      <c r="AC2" s="830"/>
      <c r="AD2" s="830"/>
      <c r="AE2" s="830"/>
      <c r="AF2" s="830"/>
      <c r="AG2" s="830"/>
      <c r="AH2" s="830"/>
      <c r="AI2" s="830"/>
      <c r="AJ2" s="830"/>
      <c r="AK2" s="830"/>
      <c r="AL2" s="830"/>
      <c r="AM2" s="830"/>
      <c r="AN2" s="830"/>
      <c r="AO2" s="830"/>
      <c r="AP2" s="830"/>
      <c r="AQ2" s="830"/>
      <c r="AR2" s="830"/>
      <c r="AS2" s="830"/>
      <c r="AT2" s="830"/>
      <c r="AU2" s="830"/>
      <c r="AV2" s="830"/>
      <c r="AW2" s="831"/>
    </row>
    <row r="3" spans="1:49" ht="13.5" customHeight="1" thickBot="1">
      <c r="A3" s="828"/>
      <c r="B3" s="832" t="s">
        <v>157</v>
      </c>
      <c r="C3" s="832"/>
      <c r="D3" s="832"/>
      <c r="E3" s="832"/>
      <c r="F3" s="832"/>
      <c r="G3" s="832"/>
      <c r="H3" s="832"/>
      <c r="I3" s="832"/>
      <c r="J3" s="832"/>
      <c r="K3" s="832"/>
      <c r="L3" s="832"/>
      <c r="M3" s="832"/>
      <c r="N3" s="832"/>
      <c r="O3" s="832"/>
      <c r="P3" s="832"/>
      <c r="Q3" s="833"/>
      <c r="R3" s="834" t="s">
        <v>158</v>
      </c>
      <c r="S3" s="832"/>
      <c r="T3" s="832"/>
      <c r="U3" s="832"/>
      <c r="V3" s="832"/>
      <c r="W3" s="832"/>
      <c r="X3" s="832"/>
      <c r="Y3" s="832"/>
      <c r="Z3" s="832"/>
      <c r="AA3" s="832"/>
      <c r="AB3" s="832"/>
      <c r="AC3" s="832"/>
      <c r="AD3" s="832"/>
      <c r="AE3" s="832"/>
      <c r="AF3" s="832"/>
      <c r="AG3" s="833"/>
      <c r="AH3" s="834" t="s">
        <v>127</v>
      </c>
      <c r="AI3" s="832"/>
      <c r="AJ3" s="832"/>
      <c r="AK3" s="832"/>
      <c r="AL3" s="832"/>
      <c r="AM3" s="832"/>
      <c r="AN3" s="832"/>
      <c r="AO3" s="832"/>
      <c r="AP3" s="832"/>
      <c r="AQ3" s="832"/>
      <c r="AR3" s="832"/>
      <c r="AS3" s="832"/>
      <c r="AT3" s="832"/>
      <c r="AU3" s="832"/>
      <c r="AV3" s="832"/>
      <c r="AW3" s="833"/>
    </row>
    <row r="4" spans="1:49" ht="13.5" thickBot="1">
      <c r="A4" s="829"/>
      <c r="B4" s="374" t="s">
        <v>83</v>
      </c>
      <c r="C4" s="374" t="s">
        <v>84</v>
      </c>
      <c r="D4" s="374" t="s">
        <v>85</v>
      </c>
      <c r="E4" s="374" t="s">
        <v>86</v>
      </c>
      <c r="F4" s="374" t="s">
        <v>87</v>
      </c>
      <c r="G4" s="374" t="s">
        <v>88</v>
      </c>
      <c r="H4" s="374" t="s">
        <v>82</v>
      </c>
      <c r="I4" s="374" t="s">
        <v>0</v>
      </c>
      <c r="J4" s="374" t="s">
        <v>1</v>
      </c>
      <c r="K4" s="374" t="s">
        <v>2</v>
      </c>
      <c r="L4" s="374" t="s">
        <v>3</v>
      </c>
      <c r="M4" s="374" t="s">
        <v>4</v>
      </c>
      <c r="N4" s="374" t="s">
        <v>115</v>
      </c>
      <c r="O4" s="374" t="s">
        <v>117</v>
      </c>
      <c r="P4" s="374" t="s">
        <v>184</v>
      </c>
      <c r="Q4" s="373" t="s">
        <v>185</v>
      </c>
      <c r="R4" s="374" t="s">
        <v>83</v>
      </c>
      <c r="S4" s="374" t="s">
        <v>84</v>
      </c>
      <c r="T4" s="374" t="s">
        <v>85</v>
      </c>
      <c r="U4" s="374" t="s">
        <v>86</v>
      </c>
      <c r="V4" s="374" t="s">
        <v>87</v>
      </c>
      <c r="W4" s="374" t="s">
        <v>88</v>
      </c>
      <c r="X4" s="374" t="s">
        <v>82</v>
      </c>
      <c r="Y4" s="374" t="s">
        <v>0</v>
      </c>
      <c r="Z4" s="374" t="s">
        <v>1</v>
      </c>
      <c r="AA4" s="374" t="s">
        <v>2</v>
      </c>
      <c r="AB4" s="374" t="s">
        <v>3</v>
      </c>
      <c r="AC4" s="374" t="s">
        <v>4</v>
      </c>
      <c r="AD4" s="374" t="s">
        <v>115</v>
      </c>
      <c r="AE4" s="374" t="s">
        <v>117</v>
      </c>
      <c r="AF4" s="374" t="s">
        <v>184</v>
      </c>
      <c r="AG4" s="373" t="s">
        <v>185</v>
      </c>
      <c r="AH4" s="374" t="s">
        <v>83</v>
      </c>
      <c r="AI4" s="374" t="s">
        <v>84</v>
      </c>
      <c r="AJ4" s="374" t="s">
        <v>85</v>
      </c>
      <c r="AK4" s="374" t="s">
        <v>86</v>
      </c>
      <c r="AL4" s="374" t="s">
        <v>87</v>
      </c>
      <c r="AM4" s="374" t="s">
        <v>88</v>
      </c>
      <c r="AN4" s="374" t="s">
        <v>82</v>
      </c>
      <c r="AO4" s="374" t="s">
        <v>0</v>
      </c>
      <c r="AP4" s="374" t="s">
        <v>1</v>
      </c>
      <c r="AQ4" s="374" t="s">
        <v>2</v>
      </c>
      <c r="AR4" s="374" t="s">
        <v>3</v>
      </c>
      <c r="AS4" s="374" t="s">
        <v>4</v>
      </c>
      <c r="AT4" s="374" t="s">
        <v>115</v>
      </c>
      <c r="AU4" s="374" t="s">
        <v>117</v>
      </c>
      <c r="AV4" s="374" t="s">
        <v>184</v>
      </c>
      <c r="AW4" s="373" t="s">
        <v>185</v>
      </c>
    </row>
    <row r="5" spans="1:49">
      <c r="A5" s="368" t="s">
        <v>130</v>
      </c>
      <c r="B5" s="371"/>
      <c r="C5" s="371"/>
      <c r="D5" s="371"/>
      <c r="E5" s="371"/>
      <c r="F5" s="371"/>
      <c r="G5" s="371"/>
      <c r="H5" s="371"/>
      <c r="I5" s="371"/>
      <c r="J5" s="371"/>
      <c r="K5" s="371"/>
      <c r="L5" s="371"/>
      <c r="M5" s="371"/>
      <c r="N5" s="371"/>
      <c r="O5" s="371"/>
      <c r="P5" s="371"/>
      <c r="Q5" s="370"/>
      <c r="R5" s="372"/>
      <c r="S5" s="372"/>
      <c r="T5" s="372"/>
      <c r="U5" s="372"/>
      <c r="V5" s="372"/>
      <c r="W5" s="372"/>
      <c r="X5" s="372"/>
      <c r="Y5" s="372"/>
      <c r="Z5" s="372"/>
      <c r="AA5" s="372"/>
      <c r="AB5" s="372"/>
      <c r="AC5" s="371"/>
      <c r="AD5" s="371"/>
      <c r="AE5" s="371"/>
      <c r="AF5" s="371"/>
      <c r="AG5" s="370"/>
      <c r="AH5" s="371"/>
      <c r="AI5" s="371"/>
      <c r="AJ5" s="371"/>
      <c r="AK5" s="371"/>
      <c r="AL5" s="371"/>
      <c r="AM5" s="371"/>
      <c r="AN5" s="371"/>
      <c r="AO5" s="371"/>
      <c r="AP5" s="371"/>
      <c r="AQ5" s="371"/>
      <c r="AR5" s="371"/>
      <c r="AS5" s="371"/>
      <c r="AT5" s="371"/>
      <c r="AU5" s="371"/>
      <c r="AV5" s="371"/>
      <c r="AW5" s="370"/>
    </row>
    <row r="6" spans="1:49">
      <c r="A6" s="369" t="s">
        <v>131</v>
      </c>
      <c r="B6" s="486">
        <v>474.72949999999997</v>
      </c>
      <c r="C6" s="486">
        <v>537.44860000000006</v>
      </c>
      <c r="D6" s="486">
        <v>568.97170000000006</v>
      </c>
      <c r="E6" s="486">
        <v>660.52750000000003</v>
      </c>
      <c r="F6" s="486">
        <v>764.85900000000004</v>
      </c>
      <c r="G6" s="486">
        <v>888.35509999999999</v>
      </c>
      <c r="H6" s="486">
        <v>935.92939999999999</v>
      </c>
      <c r="I6" s="486">
        <v>1062.0989999999999</v>
      </c>
      <c r="J6" s="486">
        <v>897.98329999999999</v>
      </c>
      <c r="K6" s="486">
        <v>873.34259999999995</v>
      </c>
      <c r="L6" s="486">
        <v>1078.732</v>
      </c>
      <c r="M6" s="486">
        <v>1086.71</v>
      </c>
      <c r="N6" s="487">
        <v>1137.0740000000001</v>
      </c>
      <c r="O6" s="487">
        <v>1192.729</v>
      </c>
      <c r="P6" s="487">
        <v>1077.4110000000001</v>
      </c>
      <c r="Q6" s="338">
        <v>1174.9849999999999</v>
      </c>
      <c r="R6" s="486">
        <v>343.03874000000002</v>
      </c>
      <c r="S6" s="486">
        <v>367.41103999999996</v>
      </c>
      <c r="T6" s="486">
        <v>361.4477</v>
      </c>
      <c r="U6" s="486">
        <v>423.02209999999997</v>
      </c>
      <c r="V6" s="486">
        <v>430.01738999999998</v>
      </c>
      <c r="W6" s="486">
        <v>452.58366000000001</v>
      </c>
      <c r="X6" s="486">
        <v>485.17746</v>
      </c>
      <c r="Y6" s="486">
        <v>512.08671000000004</v>
      </c>
      <c r="Z6" s="486">
        <v>488.83653999999996</v>
      </c>
      <c r="AA6" s="486">
        <v>495.20154000000002</v>
      </c>
      <c r="AB6" s="486">
        <v>524.15301999999997</v>
      </c>
      <c r="AC6" s="487">
        <v>537.01739999999995</v>
      </c>
      <c r="AD6" s="487">
        <v>504.85520000000002</v>
      </c>
      <c r="AE6" s="487">
        <v>455.41750000000002</v>
      </c>
      <c r="AF6" s="487">
        <v>432.66230000000002</v>
      </c>
      <c r="AG6" s="338">
        <v>445.13619999999997</v>
      </c>
      <c r="AH6" s="487">
        <v>817.76823999999999</v>
      </c>
      <c r="AI6" s="487">
        <v>904.85964000000001</v>
      </c>
      <c r="AJ6" s="487">
        <v>930.4194</v>
      </c>
      <c r="AK6" s="487">
        <v>1083.5496000000001</v>
      </c>
      <c r="AL6" s="487">
        <v>1194.8763899999999</v>
      </c>
      <c r="AM6" s="487">
        <v>1340.93876</v>
      </c>
      <c r="AN6" s="487">
        <v>1421.1068599999999</v>
      </c>
      <c r="AO6" s="487">
        <v>1574.18571</v>
      </c>
      <c r="AP6" s="487">
        <v>1386.8198399999999</v>
      </c>
      <c r="AQ6" s="487">
        <v>1368.54414</v>
      </c>
      <c r="AR6" s="487">
        <v>1602.8850199999999</v>
      </c>
      <c r="AS6" s="487">
        <v>1623.7274</v>
      </c>
      <c r="AT6" s="487">
        <v>1641.9292</v>
      </c>
      <c r="AU6" s="487">
        <v>1648.1465000000001</v>
      </c>
      <c r="AV6" s="487">
        <v>1510.0733</v>
      </c>
      <c r="AW6" s="338">
        <v>1620.1211999999998</v>
      </c>
    </row>
    <row r="7" spans="1:49">
      <c r="A7" s="369" t="s">
        <v>132</v>
      </c>
      <c r="B7" s="486">
        <v>0</v>
      </c>
      <c r="C7" s="486">
        <v>0</v>
      </c>
      <c r="D7" s="486">
        <v>0</v>
      </c>
      <c r="E7" s="486">
        <v>0</v>
      </c>
      <c r="F7" s="486">
        <v>0</v>
      </c>
      <c r="G7" s="486">
        <v>0</v>
      </c>
      <c r="H7" s="486">
        <v>0</v>
      </c>
      <c r="I7" s="486">
        <v>0</v>
      </c>
      <c r="J7" s="486">
        <v>0</v>
      </c>
      <c r="K7" s="486">
        <v>0</v>
      </c>
      <c r="L7" s="486">
        <v>0</v>
      </c>
      <c r="M7" s="486">
        <v>0</v>
      </c>
      <c r="N7" s="486">
        <v>0</v>
      </c>
      <c r="O7" s="486">
        <v>0</v>
      </c>
      <c r="P7" s="486">
        <v>0</v>
      </c>
      <c r="Q7" s="338">
        <v>0</v>
      </c>
      <c r="R7" s="337">
        <v>251.49979999999999</v>
      </c>
      <c r="S7" s="486">
        <v>299.42380000000003</v>
      </c>
      <c r="T7" s="486">
        <v>329.71910000000003</v>
      </c>
      <c r="U7" s="486">
        <v>384.89733999999999</v>
      </c>
      <c r="V7" s="486">
        <v>379.66399999999999</v>
      </c>
      <c r="W7" s="486">
        <v>435.19250999999997</v>
      </c>
      <c r="X7" s="486">
        <v>468.48470000000003</v>
      </c>
      <c r="Y7" s="486">
        <v>523.61202000000003</v>
      </c>
      <c r="Z7" s="486">
        <v>528.93322000000001</v>
      </c>
      <c r="AA7" s="486">
        <v>562.46784000000002</v>
      </c>
      <c r="AB7" s="486">
        <v>606.62289999999996</v>
      </c>
      <c r="AC7" s="487">
        <v>598.75279999999998</v>
      </c>
      <c r="AD7" s="487">
        <v>670.27060000000006</v>
      </c>
      <c r="AE7" s="487">
        <v>664.93400000000008</v>
      </c>
      <c r="AF7" s="487">
        <v>661.95760000000007</v>
      </c>
      <c r="AG7" s="338">
        <v>837.81279999999992</v>
      </c>
      <c r="AH7" s="487">
        <v>251.49979999999999</v>
      </c>
      <c r="AI7" s="487">
        <v>299.42380000000003</v>
      </c>
      <c r="AJ7" s="487">
        <v>329.71910000000003</v>
      </c>
      <c r="AK7" s="487">
        <v>384.89733999999999</v>
      </c>
      <c r="AL7" s="487">
        <v>379.66399999999999</v>
      </c>
      <c r="AM7" s="487">
        <v>435.19250999999997</v>
      </c>
      <c r="AN7" s="487">
        <v>468.48470000000003</v>
      </c>
      <c r="AO7" s="487">
        <v>523.61202000000003</v>
      </c>
      <c r="AP7" s="487">
        <v>528.93322000000001</v>
      </c>
      <c r="AQ7" s="487">
        <v>562.46784000000002</v>
      </c>
      <c r="AR7" s="487">
        <v>606.62289999999996</v>
      </c>
      <c r="AS7" s="487">
        <v>598.75279999999998</v>
      </c>
      <c r="AT7" s="487">
        <v>670.27060000000006</v>
      </c>
      <c r="AU7" s="487">
        <v>664.93400000000008</v>
      </c>
      <c r="AV7" s="487">
        <v>661.95760000000007</v>
      </c>
      <c r="AW7" s="338">
        <v>837.81279999999992</v>
      </c>
    </row>
    <row r="8" spans="1:49">
      <c r="A8" s="369" t="s">
        <v>133</v>
      </c>
      <c r="B8" s="486">
        <v>0</v>
      </c>
      <c r="C8" s="486">
        <v>0</v>
      </c>
      <c r="D8" s="486">
        <v>0</v>
      </c>
      <c r="E8" s="486">
        <v>0</v>
      </c>
      <c r="F8" s="486">
        <v>0</v>
      </c>
      <c r="G8" s="486">
        <v>0</v>
      </c>
      <c r="H8" s="486">
        <v>0</v>
      </c>
      <c r="I8" s="486">
        <v>0</v>
      </c>
      <c r="J8" s="486">
        <v>0</v>
      </c>
      <c r="K8" s="486">
        <v>0</v>
      </c>
      <c r="L8" s="486">
        <v>0</v>
      </c>
      <c r="M8" s="486">
        <v>0</v>
      </c>
      <c r="N8" s="486">
        <v>0</v>
      </c>
      <c r="O8" s="486">
        <v>0</v>
      </c>
      <c r="P8" s="486">
        <v>0</v>
      </c>
      <c r="Q8" s="338">
        <v>0</v>
      </c>
      <c r="R8" s="337">
        <v>2549.0650000000001</v>
      </c>
      <c r="S8" s="486">
        <v>2202.7179999999998</v>
      </c>
      <c r="T8" s="486">
        <v>2284.4369999999999</v>
      </c>
      <c r="U8" s="486">
        <v>1938.8340000000001</v>
      </c>
      <c r="V8" s="486">
        <v>1807.4860000000001</v>
      </c>
      <c r="W8" s="486">
        <v>1929.5350000000001</v>
      </c>
      <c r="X8" s="486">
        <v>2156.4720000000002</v>
      </c>
      <c r="Y8" s="486">
        <v>2292.953</v>
      </c>
      <c r="Z8" s="486">
        <v>2487.1759999999999</v>
      </c>
      <c r="AA8" s="486">
        <v>2710.5509999999999</v>
      </c>
      <c r="AB8" s="486">
        <v>2815.1770000000001</v>
      </c>
      <c r="AC8" s="487">
        <v>2279.415</v>
      </c>
      <c r="AD8" s="487">
        <v>3350.623</v>
      </c>
      <c r="AE8" s="487">
        <v>3500.8710000000001</v>
      </c>
      <c r="AF8" s="487">
        <v>3137.152</v>
      </c>
      <c r="AG8" s="338">
        <v>3068.2020000000002</v>
      </c>
      <c r="AH8" s="487">
        <v>2549.0650000000001</v>
      </c>
      <c r="AI8" s="487">
        <v>2202.7179999999998</v>
      </c>
      <c r="AJ8" s="487">
        <v>2284.4369999999999</v>
      </c>
      <c r="AK8" s="487">
        <v>1938.8340000000001</v>
      </c>
      <c r="AL8" s="487">
        <v>1807.4860000000001</v>
      </c>
      <c r="AM8" s="487">
        <v>1929.5350000000001</v>
      </c>
      <c r="AN8" s="487">
        <v>2156.4720000000002</v>
      </c>
      <c r="AO8" s="487">
        <v>2292.953</v>
      </c>
      <c r="AP8" s="487">
        <v>2487.1759999999999</v>
      </c>
      <c r="AQ8" s="487">
        <v>2710.5509999999999</v>
      </c>
      <c r="AR8" s="487">
        <v>2815.1770000000001</v>
      </c>
      <c r="AS8" s="487">
        <v>2279.415</v>
      </c>
      <c r="AT8" s="487">
        <v>3350.623</v>
      </c>
      <c r="AU8" s="487">
        <v>3500.8710000000001</v>
      </c>
      <c r="AV8" s="487">
        <v>3137.152</v>
      </c>
      <c r="AW8" s="338">
        <v>3068.2020000000002</v>
      </c>
    </row>
    <row r="9" spans="1:49">
      <c r="A9" s="368" t="s">
        <v>134</v>
      </c>
      <c r="B9" s="486">
        <v>4.6345710000000002</v>
      </c>
      <c r="C9" s="486">
        <v>7.7242860000000002</v>
      </c>
      <c r="D9" s="486">
        <v>4.6345710000000002</v>
      </c>
      <c r="E9" s="486">
        <v>5.407</v>
      </c>
      <c r="F9" s="486">
        <v>5.67</v>
      </c>
      <c r="G9" s="486">
        <v>2.9809999999999999</v>
      </c>
      <c r="H9" s="486">
        <v>6.1639999999999997</v>
      </c>
      <c r="I9" s="486">
        <v>6.1360000000000001</v>
      </c>
      <c r="J9" s="486">
        <v>7.0869999999999997</v>
      </c>
      <c r="K9" s="486">
        <v>6.8239999999999998</v>
      </c>
      <c r="L9" s="486">
        <v>4.9550000000000001</v>
      </c>
      <c r="M9" s="486">
        <v>4.9569999999999999</v>
      </c>
      <c r="N9" s="487">
        <v>4.641</v>
      </c>
      <c r="O9" s="487">
        <v>4.3490000000000002</v>
      </c>
      <c r="P9" s="487">
        <v>3.9849999999999999</v>
      </c>
      <c r="Q9" s="338">
        <v>5.9829999999999997</v>
      </c>
      <c r="R9" s="337">
        <v>2151.903409</v>
      </c>
      <c r="S9" s="486">
        <v>2165.9700150000003</v>
      </c>
      <c r="T9" s="486">
        <v>2215.9964089999999</v>
      </c>
      <c r="U9" s="486">
        <v>2172.7342269999999</v>
      </c>
      <c r="V9" s="486">
        <v>2302.9298313999998</v>
      </c>
      <c r="W9" s="486">
        <v>2435.6156667</v>
      </c>
      <c r="X9" s="486">
        <v>2516.1219999999998</v>
      </c>
      <c r="Y9" s="486">
        <v>2606.6646235000003</v>
      </c>
      <c r="Z9" s="486">
        <v>2707.4750706</v>
      </c>
      <c r="AA9" s="486">
        <v>2832.4869528999998</v>
      </c>
      <c r="AB9" s="486">
        <v>3090.9650118</v>
      </c>
      <c r="AC9" s="487">
        <v>3160.7559999999999</v>
      </c>
      <c r="AD9" s="487">
        <v>3286.9470000000001</v>
      </c>
      <c r="AE9" s="487">
        <v>3230.4650000000001</v>
      </c>
      <c r="AF9" s="487">
        <v>3023.578</v>
      </c>
      <c r="AG9" s="338">
        <v>3019.6239999999998</v>
      </c>
      <c r="AH9" s="487">
        <v>2156.5379800000001</v>
      </c>
      <c r="AI9" s="487">
        <v>2173.6943010000005</v>
      </c>
      <c r="AJ9" s="487">
        <v>2220.6309799999999</v>
      </c>
      <c r="AK9" s="487">
        <v>2178.1412270000001</v>
      </c>
      <c r="AL9" s="487">
        <v>2308.5998313999999</v>
      </c>
      <c r="AM9" s="487">
        <v>2438.5966667000002</v>
      </c>
      <c r="AN9" s="487">
        <v>2522.2860000000001</v>
      </c>
      <c r="AO9" s="487">
        <v>2612.8006235000003</v>
      </c>
      <c r="AP9" s="487">
        <v>2714.5620706</v>
      </c>
      <c r="AQ9" s="487">
        <v>2839.3109528999998</v>
      </c>
      <c r="AR9" s="487">
        <v>3095.9200117999999</v>
      </c>
      <c r="AS9" s="487">
        <v>3165.7129999999997</v>
      </c>
      <c r="AT9" s="487">
        <v>3291.5880000000002</v>
      </c>
      <c r="AU9" s="487">
        <v>3234.8140000000003</v>
      </c>
      <c r="AV9" s="487">
        <v>3027.5630000000001</v>
      </c>
      <c r="AW9" s="338">
        <v>3025.607</v>
      </c>
    </row>
    <row r="10" spans="1:49">
      <c r="A10" s="368" t="s">
        <v>135</v>
      </c>
      <c r="B10" s="486">
        <v>1263.4190000000001</v>
      </c>
      <c r="C10" s="486">
        <v>1350.3040000000001</v>
      </c>
      <c r="D10" s="486">
        <v>1394.182</v>
      </c>
      <c r="E10" s="486">
        <v>1565.537</v>
      </c>
      <c r="F10" s="486">
        <v>1636.3710000000001</v>
      </c>
      <c r="G10" s="486">
        <v>1781.7439999999999</v>
      </c>
      <c r="H10" s="486">
        <v>1913.539</v>
      </c>
      <c r="I10" s="486">
        <v>2103.7159999999999</v>
      </c>
      <c r="J10" s="486">
        <v>2090.56</v>
      </c>
      <c r="K10" s="486">
        <v>2164.779</v>
      </c>
      <c r="L10" s="486">
        <v>2305.998</v>
      </c>
      <c r="M10" s="486">
        <v>2358.5940000000001</v>
      </c>
      <c r="N10" s="487">
        <v>2561.2849999999999</v>
      </c>
      <c r="O10" s="487">
        <v>2581.0639999999999</v>
      </c>
      <c r="P10" s="487">
        <v>2588.9789999999998</v>
      </c>
      <c r="Q10" s="338">
        <v>2309.9639999999999</v>
      </c>
      <c r="R10" s="337">
        <v>87.507823000000002</v>
      </c>
      <c r="S10" s="486">
        <v>101.444768</v>
      </c>
      <c r="T10" s="486">
        <v>124.37624099999999</v>
      </c>
      <c r="U10" s="486">
        <v>143.65751500000002</v>
      </c>
      <c r="V10" s="486">
        <v>138.27849999999998</v>
      </c>
      <c r="W10" s="486">
        <v>180.49851999999998</v>
      </c>
      <c r="X10" s="486">
        <v>196.67818</v>
      </c>
      <c r="Y10" s="486">
        <v>179.79858999999999</v>
      </c>
      <c r="Z10" s="486">
        <v>197.16847999999999</v>
      </c>
      <c r="AA10" s="486">
        <v>236.44193000000001</v>
      </c>
      <c r="AB10" s="486">
        <v>243.06561999999997</v>
      </c>
      <c r="AC10" s="487">
        <v>340.20010000000002</v>
      </c>
      <c r="AD10" s="487">
        <v>246.2954</v>
      </c>
      <c r="AE10" s="487">
        <v>284.5727</v>
      </c>
      <c r="AF10" s="487">
        <v>262.2851</v>
      </c>
      <c r="AG10" s="338">
        <v>247.5453</v>
      </c>
      <c r="AH10" s="487">
        <v>1350.926823</v>
      </c>
      <c r="AI10" s="487">
        <v>1451.7487680000002</v>
      </c>
      <c r="AJ10" s="487">
        <v>1518.558241</v>
      </c>
      <c r="AK10" s="487">
        <v>1709.1945150000001</v>
      </c>
      <c r="AL10" s="487">
        <v>1774.6495</v>
      </c>
      <c r="AM10" s="487">
        <v>1962.2425199999998</v>
      </c>
      <c r="AN10" s="487">
        <v>2110.2171800000001</v>
      </c>
      <c r="AO10" s="487">
        <v>2283.5145899999998</v>
      </c>
      <c r="AP10" s="487">
        <v>2287.7284799999998</v>
      </c>
      <c r="AQ10" s="487">
        <v>2401.22093</v>
      </c>
      <c r="AR10" s="487">
        <v>2549.0636199999999</v>
      </c>
      <c r="AS10" s="487">
        <v>2698.7941000000001</v>
      </c>
      <c r="AT10" s="487">
        <v>2807.5803999999998</v>
      </c>
      <c r="AU10" s="487">
        <v>2865.6367</v>
      </c>
      <c r="AV10" s="487">
        <v>2851.2640999999999</v>
      </c>
      <c r="AW10" s="338">
        <v>2557.5092999999997</v>
      </c>
    </row>
    <row r="11" spans="1:49">
      <c r="A11" s="368" t="s">
        <v>136</v>
      </c>
      <c r="B11" s="486" t="s">
        <v>116</v>
      </c>
      <c r="C11" s="486" t="s">
        <v>116</v>
      </c>
      <c r="D11" s="486" t="s">
        <v>116</v>
      </c>
      <c r="E11" s="486" t="s">
        <v>116</v>
      </c>
      <c r="F11" s="486" t="s">
        <v>116</v>
      </c>
      <c r="G11" s="486" t="s">
        <v>116</v>
      </c>
      <c r="H11" s="486" t="s">
        <v>116</v>
      </c>
      <c r="I11" s="486" t="s">
        <v>116</v>
      </c>
      <c r="J11" s="486" t="s">
        <v>116</v>
      </c>
      <c r="K11" s="486" t="s">
        <v>116</v>
      </c>
      <c r="L11" s="486" t="s">
        <v>116</v>
      </c>
      <c r="M11" s="486" t="s">
        <v>116</v>
      </c>
      <c r="N11" s="487" t="s">
        <v>116</v>
      </c>
      <c r="O11" s="487" t="s">
        <v>116</v>
      </c>
      <c r="P11" s="487" t="s">
        <v>116</v>
      </c>
      <c r="Q11" s="338" t="s">
        <v>116</v>
      </c>
      <c r="R11" s="337"/>
      <c r="S11" s="486"/>
      <c r="T11" s="486"/>
      <c r="U11" s="486"/>
      <c r="V11" s="486"/>
      <c r="W11" s="486"/>
      <c r="X11" s="486"/>
      <c r="Y11" s="486"/>
      <c r="Z11" s="486"/>
      <c r="AA11" s="486"/>
      <c r="AB11" s="486"/>
      <c r="AC11" s="487"/>
      <c r="AD11" s="487"/>
      <c r="AE11" s="487"/>
      <c r="AF11" s="487"/>
      <c r="AG11" s="338"/>
      <c r="AH11" s="487"/>
      <c r="AI11" s="487"/>
      <c r="AJ11" s="487"/>
      <c r="AK11" s="487"/>
      <c r="AL11" s="487"/>
      <c r="AM11" s="487"/>
      <c r="AN11" s="487"/>
      <c r="AO11" s="487"/>
      <c r="AP11" s="487"/>
      <c r="AQ11" s="487"/>
      <c r="AR11" s="487"/>
      <c r="AS11" s="487"/>
      <c r="AT11" s="487"/>
      <c r="AU11" s="487"/>
      <c r="AV11" s="487"/>
      <c r="AW11" s="338"/>
    </row>
    <row r="12" spans="1:49">
      <c r="A12" s="369" t="s">
        <v>159</v>
      </c>
      <c r="B12" s="486">
        <v>622.41449999999998</v>
      </c>
      <c r="C12" s="486">
        <v>685.70240000000001</v>
      </c>
      <c r="D12" s="486">
        <v>754.75080000000003</v>
      </c>
      <c r="E12" s="486">
        <v>750.44899999999996</v>
      </c>
      <c r="F12" s="486">
        <v>535.62099999999998</v>
      </c>
      <c r="G12" s="486">
        <v>707.92600000000004</v>
      </c>
      <c r="H12" s="486">
        <v>671.21</v>
      </c>
      <c r="I12" s="486">
        <v>664.01700000000005</v>
      </c>
      <c r="J12" s="486">
        <v>689.27499999999998</v>
      </c>
      <c r="K12" s="486">
        <v>818.21100000000001</v>
      </c>
      <c r="L12" s="486">
        <v>664.08199999999999</v>
      </c>
      <c r="M12" s="486">
        <v>834.91399999999999</v>
      </c>
      <c r="N12" s="487">
        <v>751.91200000000003</v>
      </c>
      <c r="O12" s="487">
        <v>781.95</v>
      </c>
      <c r="P12" s="487">
        <v>759.28499999999997</v>
      </c>
      <c r="Q12" s="338">
        <v>834.30100000000004</v>
      </c>
      <c r="R12" s="337">
        <v>115.8289</v>
      </c>
      <c r="S12" s="486">
        <v>152.05053000000001</v>
      </c>
      <c r="T12" s="486">
        <v>164.71617000000001</v>
      </c>
      <c r="U12" s="486">
        <v>172.27366000000001</v>
      </c>
      <c r="V12" s="486">
        <v>193.00794999999999</v>
      </c>
      <c r="W12" s="486">
        <v>168.18807000000001</v>
      </c>
      <c r="X12" s="486">
        <v>217.22666000000001</v>
      </c>
      <c r="Y12" s="486">
        <v>203.40340999999998</v>
      </c>
      <c r="Z12" s="486">
        <v>212.99250000000001</v>
      </c>
      <c r="AA12" s="486">
        <v>209.00370000000001</v>
      </c>
      <c r="AB12" s="486">
        <v>914.1943</v>
      </c>
      <c r="AC12" s="487">
        <v>551.27440000000001</v>
      </c>
      <c r="AD12" s="487">
        <v>-2.2988</v>
      </c>
      <c r="AE12" s="487">
        <v>79.024799999999999</v>
      </c>
      <c r="AF12" s="487">
        <v>197.03416999999999</v>
      </c>
      <c r="AG12" s="338">
        <v>216.26018000000002</v>
      </c>
      <c r="AH12" s="487">
        <v>738.24339999999995</v>
      </c>
      <c r="AI12" s="487">
        <v>837.75292999999999</v>
      </c>
      <c r="AJ12" s="487">
        <v>919.46697000000006</v>
      </c>
      <c r="AK12" s="487">
        <v>922.72265999999991</v>
      </c>
      <c r="AL12" s="487">
        <v>728.62895000000003</v>
      </c>
      <c r="AM12" s="487">
        <v>876.11407000000008</v>
      </c>
      <c r="AN12" s="487">
        <v>888.43666000000007</v>
      </c>
      <c r="AO12" s="487">
        <v>867.42041000000006</v>
      </c>
      <c r="AP12" s="487">
        <v>902.26749999999993</v>
      </c>
      <c r="AQ12" s="487">
        <v>1027.2147</v>
      </c>
      <c r="AR12" s="487">
        <v>1578.2763</v>
      </c>
      <c r="AS12" s="487">
        <v>1386.1884</v>
      </c>
      <c r="AT12" s="487">
        <v>749.61320000000001</v>
      </c>
      <c r="AU12" s="487">
        <v>860.97480000000007</v>
      </c>
      <c r="AV12" s="487">
        <v>956.31916999999999</v>
      </c>
      <c r="AW12" s="338">
        <v>1050.5611800000001</v>
      </c>
    </row>
    <row r="13" spans="1:49">
      <c r="A13" s="369" t="s">
        <v>138</v>
      </c>
      <c r="B13" s="486">
        <v>103.3736</v>
      </c>
      <c r="C13" s="486">
        <v>96.003960000000006</v>
      </c>
      <c r="D13" s="486">
        <v>100.66589999999999</v>
      </c>
      <c r="E13" s="486">
        <v>114.455</v>
      </c>
      <c r="F13" s="486">
        <v>28.556999999999999</v>
      </c>
      <c r="G13" s="486">
        <v>82.338999999999999</v>
      </c>
      <c r="H13" s="486">
        <v>89.778000000000006</v>
      </c>
      <c r="I13" s="486">
        <v>134.81100000000001</v>
      </c>
      <c r="J13" s="486">
        <v>87.53</v>
      </c>
      <c r="K13" s="486">
        <v>195.364</v>
      </c>
      <c r="L13" s="486">
        <v>136.93799999999999</v>
      </c>
      <c r="M13" s="486">
        <v>6.968</v>
      </c>
      <c r="N13" s="487">
        <v>6.4569999999999999</v>
      </c>
      <c r="O13" s="487">
        <v>4.9400000000000004</v>
      </c>
      <c r="P13" s="487">
        <v>4.335</v>
      </c>
      <c r="Q13" s="338">
        <v>3.35</v>
      </c>
      <c r="R13" s="337">
        <v>106.30372</v>
      </c>
      <c r="S13" s="486">
        <v>106.40853</v>
      </c>
      <c r="T13" s="486">
        <v>109.79328</v>
      </c>
      <c r="U13" s="486">
        <v>127.49705</v>
      </c>
      <c r="V13" s="486">
        <v>199.82711</v>
      </c>
      <c r="W13" s="486">
        <v>180.81123000000002</v>
      </c>
      <c r="X13" s="486">
        <v>197.77007</v>
      </c>
      <c r="Y13" s="486">
        <v>239.78439</v>
      </c>
      <c r="Z13" s="486">
        <v>238.17650999999998</v>
      </c>
      <c r="AA13" s="486">
        <v>202.43248</v>
      </c>
      <c r="AB13" s="486">
        <v>212.33257</v>
      </c>
      <c r="AC13" s="487">
        <v>280.31099999999998</v>
      </c>
      <c r="AD13" s="487">
        <v>266.77629999999999</v>
      </c>
      <c r="AE13" s="487">
        <v>299.83370000000002</v>
      </c>
      <c r="AF13" s="487">
        <v>277.4452</v>
      </c>
      <c r="AG13" s="338">
        <v>329.6284</v>
      </c>
      <c r="AH13" s="487">
        <v>209.67732000000001</v>
      </c>
      <c r="AI13" s="487">
        <v>202.41248999999999</v>
      </c>
      <c r="AJ13" s="487">
        <v>210.45918</v>
      </c>
      <c r="AK13" s="487">
        <v>241.95204999999999</v>
      </c>
      <c r="AL13" s="487">
        <v>228.38410999999999</v>
      </c>
      <c r="AM13" s="487">
        <v>263.15023000000002</v>
      </c>
      <c r="AN13" s="487">
        <v>287.54807</v>
      </c>
      <c r="AO13" s="487">
        <v>374.59539000000001</v>
      </c>
      <c r="AP13" s="487">
        <v>325.70650999999998</v>
      </c>
      <c r="AQ13" s="487">
        <v>397.79647999999997</v>
      </c>
      <c r="AR13" s="487">
        <v>349.27057000000002</v>
      </c>
      <c r="AS13" s="487">
        <v>287.279</v>
      </c>
      <c r="AT13" s="487">
        <v>273.23329999999999</v>
      </c>
      <c r="AU13" s="487">
        <v>304.77370000000002</v>
      </c>
      <c r="AV13" s="487">
        <v>281.78019999999998</v>
      </c>
      <c r="AW13" s="338">
        <v>332.97840000000002</v>
      </c>
    </row>
    <row r="14" spans="1:49">
      <c r="A14" s="369" t="s">
        <v>139</v>
      </c>
      <c r="B14" s="486">
        <v>0</v>
      </c>
      <c r="C14" s="486">
        <v>0</v>
      </c>
      <c r="D14" s="486">
        <v>0</v>
      </c>
      <c r="E14" s="486">
        <v>0</v>
      </c>
      <c r="F14" s="486">
        <v>0</v>
      </c>
      <c r="G14" s="486">
        <v>0</v>
      </c>
      <c r="H14" s="486">
        <v>0</v>
      </c>
      <c r="I14" s="486">
        <v>0</v>
      </c>
      <c r="J14" s="486">
        <v>0</v>
      </c>
      <c r="K14" s="486">
        <v>0</v>
      </c>
      <c r="L14" s="486">
        <v>0</v>
      </c>
      <c r="M14" s="486">
        <v>0</v>
      </c>
      <c r="N14" s="486">
        <v>0</v>
      </c>
      <c r="O14" s="486">
        <v>0</v>
      </c>
      <c r="P14" s="486">
        <v>0</v>
      </c>
      <c r="Q14" s="338">
        <v>0</v>
      </c>
      <c r="R14" s="337">
        <v>173.511</v>
      </c>
      <c r="S14" s="486">
        <v>168.52330000000001</v>
      </c>
      <c r="T14" s="486">
        <v>179.61312709999999</v>
      </c>
      <c r="U14" s="486">
        <v>180.95857509999999</v>
      </c>
      <c r="V14" s="486">
        <v>252.67393269999999</v>
      </c>
      <c r="W14" s="486">
        <v>283.67960629999999</v>
      </c>
      <c r="X14" s="486">
        <v>289.83873790000001</v>
      </c>
      <c r="Y14" s="486">
        <v>274.01026100000001</v>
      </c>
      <c r="Z14" s="486">
        <v>259.101901</v>
      </c>
      <c r="AA14" s="486">
        <v>258.43686659999997</v>
      </c>
      <c r="AB14" s="486">
        <v>262.715914</v>
      </c>
      <c r="AC14" s="487">
        <v>340.72757289999998</v>
      </c>
      <c r="AD14" s="487">
        <v>426.30363549999998</v>
      </c>
      <c r="AE14" s="487">
        <v>289.0735952</v>
      </c>
      <c r="AF14" s="487">
        <v>269.95524390000003</v>
      </c>
      <c r="AG14" s="338">
        <v>327.1374864</v>
      </c>
      <c r="AH14" s="487">
        <v>173.511</v>
      </c>
      <c r="AI14" s="487">
        <v>168.52330000000001</v>
      </c>
      <c r="AJ14" s="487">
        <v>179.61312709999999</v>
      </c>
      <c r="AK14" s="487">
        <v>180.95857509999999</v>
      </c>
      <c r="AL14" s="487">
        <v>252.67393269999999</v>
      </c>
      <c r="AM14" s="487">
        <v>283.67960629999999</v>
      </c>
      <c r="AN14" s="487">
        <v>289.83873790000001</v>
      </c>
      <c r="AO14" s="487">
        <v>274.01026100000001</v>
      </c>
      <c r="AP14" s="487">
        <v>259.101901</v>
      </c>
      <c r="AQ14" s="487">
        <v>258.43686659999997</v>
      </c>
      <c r="AR14" s="487">
        <v>262.715914</v>
      </c>
      <c r="AS14" s="487">
        <v>340.72757289999998</v>
      </c>
      <c r="AT14" s="487">
        <v>426.30363549999998</v>
      </c>
      <c r="AU14" s="487">
        <v>289.0735952</v>
      </c>
      <c r="AV14" s="487">
        <v>269.95524390000003</v>
      </c>
      <c r="AW14" s="338">
        <v>327.1374864</v>
      </c>
    </row>
    <row r="15" spans="1:49">
      <c r="A15" s="369" t="s">
        <v>140</v>
      </c>
      <c r="B15" s="486">
        <v>494.0034</v>
      </c>
      <c r="C15" s="486">
        <v>487.76150000000001</v>
      </c>
      <c r="D15" s="486">
        <v>497.76400000000001</v>
      </c>
      <c r="E15" s="486">
        <v>575.26900000000001</v>
      </c>
      <c r="F15" s="486">
        <v>562.35799999999995</v>
      </c>
      <c r="G15" s="486">
        <v>631.58100000000002</v>
      </c>
      <c r="H15" s="486">
        <v>639.81799999999998</v>
      </c>
      <c r="I15" s="486">
        <v>637.01900000000001</v>
      </c>
      <c r="J15" s="486">
        <v>651.51800000000003</v>
      </c>
      <c r="K15" s="486">
        <v>759.15200000000004</v>
      </c>
      <c r="L15" s="486">
        <v>811.05399999999997</v>
      </c>
      <c r="M15" s="486">
        <v>867.79100000000005</v>
      </c>
      <c r="N15" s="487">
        <v>923.53300000000002</v>
      </c>
      <c r="O15" s="487">
        <v>962.40099999999995</v>
      </c>
      <c r="P15" s="487">
        <v>910.9</v>
      </c>
      <c r="Q15" s="338">
        <v>947.101</v>
      </c>
      <c r="R15" s="486">
        <v>17.10322</v>
      </c>
      <c r="S15" s="486">
        <v>16.738199999999999</v>
      </c>
      <c r="T15" s="486">
        <v>17.28688</v>
      </c>
      <c r="U15" s="486">
        <v>18.66433</v>
      </c>
      <c r="V15" s="486">
        <v>17.888999999999999</v>
      </c>
      <c r="W15" s="486">
        <v>10.670120000000001</v>
      </c>
      <c r="X15" s="486">
        <v>11.45748</v>
      </c>
      <c r="Y15" s="486">
        <v>12.8338182</v>
      </c>
      <c r="Z15" s="486">
        <v>14.049008599999999</v>
      </c>
      <c r="AA15" s="486">
        <v>11.4452584</v>
      </c>
      <c r="AB15" s="486">
        <v>10.687805900000001</v>
      </c>
      <c r="AC15" s="487">
        <v>25.13842</v>
      </c>
      <c r="AD15" s="487">
        <v>23.594529999999999</v>
      </c>
      <c r="AE15" s="487">
        <v>12.210429999999999</v>
      </c>
      <c r="AF15" s="487">
        <v>9.2210365999999997</v>
      </c>
      <c r="AG15" s="338">
        <v>16.244035</v>
      </c>
      <c r="AH15" s="487">
        <v>511.10662000000002</v>
      </c>
      <c r="AI15" s="487">
        <v>504.49970000000002</v>
      </c>
      <c r="AJ15" s="487">
        <v>515.05088000000001</v>
      </c>
      <c r="AK15" s="487">
        <v>593.93332999999996</v>
      </c>
      <c r="AL15" s="487">
        <v>580.24699999999996</v>
      </c>
      <c r="AM15" s="487">
        <v>642.25112000000001</v>
      </c>
      <c r="AN15" s="487">
        <v>651.27548000000002</v>
      </c>
      <c r="AO15" s="487">
        <v>649.8528182</v>
      </c>
      <c r="AP15" s="487">
        <v>665.56700860000001</v>
      </c>
      <c r="AQ15" s="487">
        <v>770.5972584000001</v>
      </c>
      <c r="AR15" s="487">
        <v>821.74180589999992</v>
      </c>
      <c r="AS15" s="487">
        <v>892.92942000000005</v>
      </c>
      <c r="AT15" s="487">
        <v>947.12752999999998</v>
      </c>
      <c r="AU15" s="487">
        <v>974.61142999999993</v>
      </c>
      <c r="AV15" s="487">
        <v>920.12103660000002</v>
      </c>
      <c r="AW15" s="338">
        <v>963.34503500000005</v>
      </c>
    </row>
    <row r="16" spans="1:49">
      <c r="A16" s="369" t="s">
        <v>141</v>
      </c>
      <c r="B16" s="486">
        <v>768.86519999999996</v>
      </c>
      <c r="C16" s="486">
        <v>776.20669999999996</v>
      </c>
      <c r="D16" s="486">
        <v>828.21050000000002</v>
      </c>
      <c r="E16" s="486">
        <v>904.69500000000005</v>
      </c>
      <c r="F16" s="486">
        <v>1090.6590000000001</v>
      </c>
      <c r="G16" s="486">
        <v>1402.442</v>
      </c>
      <c r="H16" s="486">
        <v>1335.1769999999999</v>
      </c>
      <c r="I16" s="486">
        <v>1585.9369999999999</v>
      </c>
      <c r="J16" s="486">
        <v>2554.2420000000002</v>
      </c>
      <c r="K16" s="486">
        <v>2695.527</v>
      </c>
      <c r="L16" s="486">
        <v>2599.0909999999999</v>
      </c>
      <c r="M16" s="486">
        <v>2756.57</v>
      </c>
      <c r="N16" s="487">
        <v>2583.3850000000002</v>
      </c>
      <c r="O16" s="487">
        <v>2651.335</v>
      </c>
      <c r="P16" s="487">
        <v>2906.605</v>
      </c>
      <c r="Q16" s="338">
        <v>2873.5120000000002</v>
      </c>
      <c r="R16" s="486">
        <v>83.642330000000001</v>
      </c>
      <c r="S16" s="486">
        <v>87.002379999999988</v>
      </c>
      <c r="T16" s="486">
        <v>88.910249999999991</v>
      </c>
      <c r="U16" s="486">
        <v>113.09368000000001</v>
      </c>
      <c r="V16" s="486">
        <v>350.76352000000003</v>
      </c>
      <c r="W16" s="486">
        <v>262.91788000000003</v>
      </c>
      <c r="X16" s="486">
        <v>295.83739000000003</v>
      </c>
      <c r="Y16" s="486">
        <v>256.28286000000003</v>
      </c>
      <c r="Z16" s="486">
        <v>170.17615999999998</v>
      </c>
      <c r="AA16" s="486">
        <v>157.33330999999998</v>
      </c>
      <c r="AB16" s="486">
        <v>145.86481000000001</v>
      </c>
      <c r="AC16" s="487">
        <v>203.16293999999999</v>
      </c>
      <c r="AD16" s="487">
        <v>168.54561000000001</v>
      </c>
      <c r="AE16" s="487">
        <v>158.19134</v>
      </c>
      <c r="AF16" s="487">
        <v>163.30297999999999</v>
      </c>
      <c r="AG16" s="338">
        <v>175.22397000000001</v>
      </c>
      <c r="AH16" s="487">
        <v>852.50752999999997</v>
      </c>
      <c r="AI16" s="487">
        <v>863.20907999999997</v>
      </c>
      <c r="AJ16" s="487">
        <v>917.12075000000004</v>
      </c>
      <c r="AK16" s="487">
        <v>1017.7886800000001</v>
      </c>
      <c r="AL16" s="487">
        <v>1441.4225200000001</v>
      </c>
      <c r="AM16" s="487">
        <v>1665.35988</v>
      </c>
      <c r="AN16" s="487">
        <v>1631.0143899999998</v>
      </c>
      <c r="AO16" s="487">
        <v>1842.2198599999999</v>
      </c>
      <c r="AP16" s="487">
        <v>2724.4181600000002</v>
      </c>
      <c r="AQ16" s="487">
        <v>2852.86031</v>
      </c>
      <c r="AR16" s="487">
        <v>2744.9558099999999</v>
      </c>
      <c r="AS16" s="487">
        <v>2959.7329400000003</v>
      </c>
      <c r="AT16" s="487">
        <v>2751.9306100000003</v>
      </c>
      <c r="AU16" s="487">
        <v>2809.5263399999999</v>
      </c>
      <c r="AV16" s="487">
        <v>3069.90798</v>
      </c>
      <c r="AW16" s="338">
        <v>3048.7359700000002</v>
      </c>
    </row>
    <row r="17" spans="1:49">
      <c r="A17" s="368" t="s">
        <v>142</v>
      </c>
      <c r="B17" s="486">
        <v>348.46469999999999</v>
      </c>
      <c r="C17" s="486">
        <v>353.78359999999998</v>
      </c>
      <c r="D17" s="486">
        <v>376.25119999999998</v>
      </c>
      <c r="E17" s="486">
        <v>457.49599999999998</v>
      </c>
      <c r="F17" s="486">
        <v>508.79199999999997</v>
      </c>
      <c r="G17" s="486">
        <v>563.82399999999996</v>
      </c>
      <c r="H17" s="486">
        <v>655.18899999999996</v>
      </c>
      <c r="I17" s="486">
        <v>775.69799999999998</v>
      </c>
      <c r="J17" s="486">
        <v>814.81799999999998</v>
      </c>
      <c r="K17" s="486">
        <v>862.16700000000003</v>
      </c>
      <c r="L17" s="486">
        <v>926.73400000000004</v>
      </c>
      <c r="M17" s="486">
        <v>977.52300000000002</v>
      </c>
      <c r="N17" s="487">
        <v>986.07399999999996</v>
      </c>
      <c r="O17" s="487">
        <v>956.31399999999996</v>
      </c>
      <c r="P17" s="487">
        <v>967.62599999999998</v>
      </c>
      <c r="Q17" s="338">
        <v>1008.4349999999999</v>
      </c>
      <c r="R17" s="486">
        <v>39.149709999999999</v>
      </c>
      <c r="S17" s="486">
        <v>48.344229999999996</v>
      </c>
      <c r="T17" s="486">
        <v>51.435179999999995</v>
      </c>
      <c r="U17" s="486">
        <v>60.261710000000001</v>
      </c>
      <c r="V17" s="486">
        <v>58.604089999999999</v>
      </c>
      <c r="W17" s="486">
        <v>85.799779999999998</v>
      </c>
      <c r="X17" s="486">
        <v>81.002890000000008</v>
      </c>
      <c r="Y17" s="486">
        <v>160.82931000000002</v>
      </c>
      <c r="Z17" s="486">
        <v>183.58195999999998</v>
      </c>
      <c r="AA17" s="486">
        <v>158.08566999999999</v>
      </c>
      <c r="AB17" s="486">
        <v>134.21267</v>
      </c>
      <c r="AC17" s="487">
        <v>187.33019999999999</v>
      </c>
      <c r="AD17" s="487">
        <v>230.59740000000002</v>
      </c>
      <c r="AE17" s="487">
        <v>221.41050000000001</v>
      </c>
      <c r="AF17" s="487">
        <v>242.8954</v>
      </c>
      <c r="AG17" s="338">
        <v>268.27769999999998</v>
      </c>
      <c r="AH17" s="487">
        <v>387.61441000000002</v>
      </c>
      <c r="AI17" s="487">
        <v>402.12782999999996</v>
      </c>
      <c r="AJ17" s="487">
        <v>427.68637999999999</v>
      </c>
      <c r="AK17" s="487">
        <v>517.75770999999997</v>
      </c>
      <c r="AL17" s="487">
        <v>567.39608999999996</v>
      </c>
      <c r="AM17" s="487">
        <v>649.6237799999999</v>
      </c>
      <c r="AN17" s="487">
        <v>736.19188999999994</v>
      </c>
      <c r="AO17" s="487">
        <v>936.52730999999994</v>
      </c>
      <c r="AP17" s="487">
        <v>998.39995999999996</v>
      </c>
      <c r="AQ17" s="487">
        <v>1020.2526700000001</v>
      </c>
      <c r="AR17" s="487">
        <v>1060.94667</v>
      </c>
      <c r="AS17" s="487">
        <v>1164.8532</v>
      </c>
      <c r="AT17" s="487">
        <v>1216.6713999999999</v>
      </c>
      <c r="AU17" s="487">
        <v>1177.7245</v>
      </c>
      <c r="AV17" s="487">
        <v>1210.5214000000001</v>
      </c>
      <c r="AW17" s="338">
        <v>1276.7127</v>
      </c>
    </row>
    <row r="18" spans="1:49">
      <c r="A18" s="368" t="s">
        <v>143</v>
      </c>
      <c r="B18" s="486">
        <v>629.38940000000002</v>
      </c>
      <c r="C18" s="486">
        <v>506.38279999999997</v>
      </c>
      <c r="D18" s="486">
        <v>764.97469999999998</v>
      </c>
      <c r="E18" s="486">
        <v>1205.5709999999999</v>
      </c>
      <c r="F18" s="486">
        <v>1143.1369999999999</v>
      </c>
      <c r="G18" s="486">
        <v>1449.376</v>
      </c>
      <c r="H18" s="486">
        <v>1346.847</v>
      </c>
      <c r="I18" s="486">
        <v>1525.623</v>
      </c>
      <c r="J18" s="486">
        <v>1679.213</v>
      </c>
      <c r="K18" s="486">
        <v>1738.8979999999999</v>
      </c>
      <c r="L18" s="486">
        <v>1802.23</v>
      </c>
      <c r="M18" s="486">
        <v>1969.8</v>
      </c>
      <c r="N18" s="487">
        <v>1620.595</v>
      </c>
      <c r="O18" s="487">
        <v>1624.14</v>
      </c>
      <c r="P18" s="487">
        <v>1611.0840000000001</v>
      </c>
      <c r="Q18" s="338">
        <v>1619.5619999999999</v>
      </c>
      <c r="R18" s="486">
        <v>7.9312400000000005E-2</v>
      </c>
      <c r="S18" s="486">
        <v>6.4284800000000003E-2</v>
      </c>
      <c r="T18" s="486">
        <v>6.7624299999999998E-2</v>
      </c>
      <c r="U18" s="486">
        <v>7.7271500000000007E-2</v>
      </c>
      <c r="V18" s="486">
        <v>0.32751659999999999</v>
      </c>
      <c r="W18" s="486">
        <v>0.1113175</v>
      </c>
      <c r="X18" s="486">
        <v>8.2967200000000005E-2</v>
      </c>
      <c r="Y18" s="486">
        <v>0.13490460000000001</v>
      </c>
      <c r="Z18" s="486">
        <v>0.25354280000000001</v>
      </c>
      <c r="AA18" s="486">
        <v>8.3210500000000007E-2</v>
      </c>
      <c r="AB18" s="486">
        <v>0</v>
      </c>
      <c r="AC18" s="487">
        <v>-2.1000000000000001E-2</v>
      </c>
      <c r="AD18" s="487">
        <v>-3.0000000000000001E-3</v>
      </c>
      <c r="AE18" s="487">
        <v>0</v>
      </c>
      <c r="AF18" s="487">
        <v>0</v>
      </c>
      <c r="AG18" s="338">
        <v>4.2354999999999997E-3</v>
      </c>
      <c r="AH18" s="487">
        <v>629.46871240000007</v>
      </c>
      <c r="AI18" s="487">
        <v>506.44708479999997</v>
      </c>
      <c r="AJ18" s="487">
        <v>765.04232430000002</v>
      </c>
      <c r="AK18" s="487">
        <v>1205.6482715</v>
      </c>
      <c r="AL18" s="487">
        <v>1143.4645166</v>
      </c>
      <c r="AM18" s="487">
        <v>1449.4873175</v>
      </c>
      <c r="AN18" s="487">
        <v>1346.9299672</v>
      </c>
      <c r="AO18" s="487">
        <v>1525.7579046000001</v>
      </c>
      <c r="AP18" s="487">
        <v>1679.4665428000001</v>
      </c>
      <c r="AQ18" s="487">
        <v>1738.9812104999999</v>
      </c>
      <c r="AR18" s="487">
        <v>1802.23</v>
      </c>
      <c r="AS18" s="487">
        <v>1969.779</v>
      </c>
      <c r="AT18" s="487">
        <v>1620.5920000000001</v>
      </c>
      <c r="AU18" s="487">
        <v>1624.14</v>
      </c>
      <c r="AV18" s="487">
        <v>1611.0840000000001</v>
      </c>
      <c r="AW18" s="338">
        <v>1619.5662354999999</v>
      </c>
    </row>
    <row r="19" spans="1:49">
      <c r="A19" s="368" t="s">
        <v>144</v>
      </c>
      <c r="B19" s="486">
        <v>4713.576</v>
      </c>
      <c r="C19" s="486">
        <v>4984.2610000000004</v>
      </c>
      <c r="D19" s="486">
        <v>5353.6229999999996</v>
      </c>
      <c r="E19" s="486">
        <v>5676.4089999999997</v>
      </c>
      <c r="F19" s="486">
        <v>6656.3770000000004</v>
      </c>
      <c r="G19" s="486">
        <v>7317.0810000000001</v>
      </c>
      <c r="H19" s="486">
        <v>7663.5429999999997</v>
      </c>
      <c r="I19" s="486">
        <v>8516.7340000000004</v>
      </c>
      <c r="J19" s="486">
        <v>8992.3439999999991</v>
      </c>
      <c r="K19" s="486">
        <v>9688.7119999999995</v>
      </c>
      <c r="L19" s="486">
        <v>10130.44</v>
      </c>
      <c r="M19" s="486">
        <v>10544.84</v>
      </c>
      <c r="N19" s="487">
        <v>10789.3</v>
      </c>
      <c r="O19" s="487">
        <v>10915.66</v>
      </c>
      <c r="P19" s="487">
        <v>11183.64</v>
      </c>
      <c r="Q19" s="338">
        <v>11353.79</v>
      </c>
      <c r="R19" s="486">
        <v>24.684849999999997</v>
      </c>
      <c r="S19" s="486">
        <v>47.766840000000002</v>
      </c>
      <c r="T19" s="486">
        <v>54.102350000000001</v>
      </c>
      <c r="U19" s="486">
        <v>56.621600000000001</v>
      </c>
      <c r="V19" s="486">
        <v>50.880814000000001</v>
      </c>
      <c r="W19" s="486">
        <v>82.659130000000005</v>
      </c>
      <c r="X19" s="486">
        <v>93.48830000000001</v>
      </c>
      <c r="Y19" s="486">
        <v>89.660600000000002</v>
      </c>
      <c r="Z19" s="486">
        <v>109.59121</v>
      </c>
      <c r="AA19" s="486">
        <v>116.96874</v>
      </c>
      <c r="AB19" s="486">
        <v>123.40926999999999</v>
      </c>
      <c r="AC19" s="487">
        <v>125.3485</v>
      </c>
      <c r="AD19" s="487">
        <v>140.5324</v>
      </c>
      <c r="AE19" s="487">
        <v>130.71629999999999</v>
      </c>
      <c r="AF19" s="487">
        <v>107.92370000000001</v>
      </c>
      <c r="AG19" s="338">
        <v>111.56740000000001</v>
      </c>
      <c r="AH19" s="487">
        <v>4738.2608499999997</v>
      </c>
      <c r="AI19" s="487">
        <v>5032.0278400000007</v>
      </c>
      <c r="AJ19" s="487">
        <v>5407.7253499999997</v>
      </c>
      <c r="AK19" s="487">
        <v>5733.0306</v>
      </c>
      <c r="AL19" s="487">
        <v>6707.2578140000005</v>
      </c>
      <c r="AM19" s="487">
        <v>7399.7401300000001</v>
      </c>
      <c r="AN19" s="487">
        <v>7757.0312999999996</v>
      </c>
      <c r="AO19" s="487">
        <v>8606.3945999999996</v>
      </c>
      <c r="AP19" s="487">
        <v>9101.9352099999996</v>
      </c>
      <c r="AQ19" s="487">
        <v>9805.6807399999998</v>
      </c>
      <c r="AR19" s="487">
        <v>10253.849270000001</v>
      </c>
      <c r="AS19" s="487">
        <v>10670.1885</v>
      </c>
      <c r="AT19" s="487">
        <v>10929.832399999999</v>
      </c>
      <c r="AU19" s="487">
        <v>11046.3763</v>
      </c>
      <c r="AV19" s="487">
        <v>11291.563699999999</v>
      </c>
      <c r="AW19" s="338">
        <v>11465.357400000001</v>
      </c>
    </row>
    <row r="20" spans="1:49">
      <c r="A20" s="368" t="s">
        <v>145</v>
      </c>
      <c r="B20" s="486">
        <v>571.6807</v>
      </c>
      <c r="C20" s="486">
        <v>573.98919999999998</v>
      </c>
      <c r="D20" s="486">
        <v>584.46669999999995</v>
      </c>
      <c r="E20" s="486">
        <v>620.30020000000002</v>
      </c>
      <c r="F20" s="486">
        <v>677.34100000000001</v>
      </c>
      <c r="G20" s="486">
        <v>741.8827</v>
      </c>
      <c r="H20" s="486">
        <v>807.69209999999998</v>
      </c>
      <c r="I20" s="486">
        <v>834.6463</v>
      </c>
      <c r="J20" s="486">
        <v>891.82050000000004</v>
      </c>
      <c r="K20" s="486">
        <v>944.78750000000002</v>
      </c>
      <c r="L20" s="486">
        <v>998.96950000000004</v>
      </c>
      <c r="M20" s="486">
        <v>1060.5940000000001</v>
      </c>
      <c r="N20" s="487">
        <v>1019.39</v>
      </c>
      <c r="O20" s="487">
        <v>1125.9680000000001</v>
      </c>
      <c r="P20" s="487">
        <v>1146.788</v>
      </c>
      <c r="Q20" s="338">
        <v>1061.9760000000001</v>
      </c>
      <c r="R20" s="486">
        <v>269.12119000000001</v>
      </c>
      <c r="S20" s="486">
        <v>411.19529999999997</v>
      </c>
      <c r="T20" s="486">
        <v>395.61970000000002</v>
      </c>
      <c r="U20" s="486">
        <v>392.47810000000004</v>
      </c>
      <c r="V20" s="486">
        <v>361.17583000000002</v>
      </c>
      <c r="W20" s="486">
        <v>360.31389999999999</v>
      </c>
      <c r="X20" s="486">
        <v>366.46400999999997</v>
      </c>
      <c r="Y20" s="486">
        <v>412.19439999999997</v>
      </c>
      <c r="Z20" s="486">
        <v>404.24097999999998</v>
      </c>
      <c r="AA20" s="486">
        <v>414.15984000000003</v>
      </c>
      <c r="AB20" s="486">
        <v>402.37467000000004</v>
      </c>
      <c r="AC20" s="487">
        <v>450.48579999999998</v>
      </c>
      <c r="AD20" s="487">
        <v>433.16120000000001</v>
      </c>
      <c r="AE20" s="487">
        <v>415.72910000000002</v>
      </c>
      <c r="AF20" s="487">
        <v>491.7405</v>
      </c>
      <c r="AG20" s="338">
        <v>424.35080000000005</v>
      </c>
      <c r="AH20" s="487">
        <v>840.80188999999996</v>
      </c>
      <c r="AI20" s="487">
        <v>985.18449999999996</v>
      </c>
      <c r="AJ20" s="487">
        <v>980.08639999999991</v>
      </c>
      <c r="AK20" s="487">
        <v>1012.7783000000001</v>
      </c>
      <c r="AL20" s="487">
        <v>1038.51683</v>
      </c>
      <c r="AM20" s="487">
        <v>1102.1966</v>
      </c>
      <c r="AN20" s="487">
        <v>1174.1561099999999</v>
      </c>
      <c r="AO20" s="487">
        <v>1246.8407</v>
      </c>
      <c r="AP20" s="487">
        <v>1296.0614800000001</v>
      </c>
      <c r="AQ20" s="487">
        <v>1358.9473400000002</v>
      </c>
      <c r="AR20" s="487">
        <v>1401.3441700000001</v>
      </c>
      <c r="AS20" s="487">
        <v>1511.0798</v>
      </c>
      <c r="AT20" s="487">
        <v>1452.5511999999999</v>
      </c>
      <c r="AU20" s="487">
        <v>1541.6971000000001</v>
      </c>
      <c r="AV20" s="487">
        <v>1638.5284999999999</v>
      </c>
      <c r="AW20" s="338">
        <v>1486.3268000000003</v>
      </c>
    </row>
    <row r="21" spans="1:49">
      <c r="A21" s="368" t="s">
        <v>146</v>
      </c>
      <c r="B21" s="486">
        <v>4097.1909999999998</v>
      </c>
      <c r="C21" s="486">
        <v>4406.3680000000004</v>
      </c>
      <c r="D21" s="486">
        <v>4682.46</v>
      </c>
      <c r="E21" s="486">
        <v>5162.692</v>
      </c>
      <c r="F21" s="486">
        <v>5340.4319999999998</v>
      </c>
      <c r="G21" s="486">
        <v>5661.8710000000001</v>
      </c>
      <c r="H21" s="486">
        <v>6108.4549999999999</v>
      </c>
      <c r="I21" s="486">
        <v>6528.482</v>
      </c>
      <c r="J21" s="486">
        <v>7098.4840000000004</v>
      </c>
      <c r="K21" s="486">
        <v>7344.9449999999997</v>
      </c>
      <c r="L21" s="486">
        <v>7549.4229999999998</v>
      </c>
      <c r="M21" s="486">
        <v>7702.4489999999996</v>
      </c>
      <c r="N21" s="487">
        <v>7628.7070000000003</v>
      </c>
      <c r="O21" s="487">
        <v>7463.1130000000003</v>
      </c>
      <c r="P21" s="487">
        <v>7654.143</v>
      </c>
      <c r="Q21" s="338">
        <v>7579.6390000000001</v>
      </c>
      <c r="R21" s="486">
        <v>5.4376759999999997</v>
      </c>
      <c r="S21" s="486">
        <v>5.7860524999999994</v>
      </c>
      <c r="T21" s="486">
        <v>6.560117</v>
      </c>
      <c r="U21" s="486">
        <v>6.6791296999999998</v>
      </c>
      <c r="V21" s="486">
        <v>25.18881</v>
      </c>
      <c r="W21" s="486">
        <v>29.347637000000002</v>
      </c>
      <c r="X21" s="486">
        <v>32.231954999999999</v>
      </c>
      <c r="Y21" s="486">
        <v>39.558596000000001</v>
      </c>
      <c r="Z21" s="486">
        <v>35.675840999999998</v>
      </c>
      <c r="AA21" s="486">
        <v>27.620374000000002</v>
      </c>
      <c r="AB21" s="486">
        <v>34.897002999999998</v>
      </c>
      <c r="AC21" s="487">
        <v>24.819394899999999</v>
      </c>
      <c r="AD21" s="487">
        <v>23.733202599999998</v>
      </c>
      <c r="AE21" s="487">
        <v>24.824537800000002</v>
      </c>
      <c r="AF21" s="487">
        <v>18.971293299999999</v>
      </c>
      <c r="AG21" s="338">
        <v>17.720564799999998</v>
      </c>
      <c r="AH21" s="487">
        <v>4102.6286759999994</v>
      </c>
      <c r="AI21" s="487">
        <v>4412.1540525</v>
      </c>
      <c r="AJ21" s="487">
        <v>4689.020117</v>
      </c>
      <c r="AK21" s="487">
        <v>5169.3711297</v>
      </c>
      <c r="AL21" s="487">
        <v>5365.6208099999994</v>
      </c>
      <c r="AM21" s="487">
        <v>5691.2186369999999</v>
      </c>
      <c r="AN21" s="487">
        <v>6140.6869550000001</v>
      </c>
      <c r="AO21" s="487">
        <v>6568.0405959999998</v>
      </c>
      <c r="AP21" s="487">
        <v>7134.1598410000006</v>
      </c>
      <c r="AQ21" s="487">
        <v>7372.5653739999998</v>
      </c>
      <c r="AR21" s="487">
        <v>7584.3200029999998</v>
      </c>
      <c r="AS21" s="487">
        <v>7727.2683948999993</v>
      </c>
      <c r="AT21" s="487">
        <v>7652.4402026000007</v>
      </c>
      <c r="AU21" s="487">
        <v>7487.9375378000004</v>
      </c>
      <c r="AV21" s="487">
        <v>7673.1142933000001</v>
      </c>
      <c r="AW21" s="338">
        <v>7597.3595648</v>
      </c>
    </row>
    <row r="22" spans="1:49">
      <c r="A22" s="368" t="s">
        <v>147</v>
      </c>
      <c r="B22" s="486">
        <v>2379.1770000000001</v>
      </c>
      <c r="C22" s="486">
        <v>2546.0129999999999</v>
      </c>
      <c r="D22" s="486">
        <v>2616.27</v>
      </c>
      <c r="E22" s="486">
        <v>2922.1750000000002</v>
      </c>
      <c r="F22" s="486">
        <v>3410.4050000000002</v>
      </c>
      <c r="G22" s="486">
        <v>3447.0459999999998</v>
      </c>
      <c r="H22" s="486">
        <v>3649.8270000000002</v>
      </c>
      <c r="I22" s="486">
        <v>3819.482</v>
      </c>
      <c r="J22" s="486">
        <v>3767.71</v>
      </c>
      <c r="K22" s="486">
        <v>4263.5249999999996</v>
      </c>
      <c r="L22" s="486">
        <v>4478.518</v>
      </c>
      <c r="M22" s="486">
        <v>4864.7349999999997</v>
      </c>
      <c r="N22" s="487">
        <v>5051.1940000000004</v>
      </c>
      <c r="O22" s="487">
        <v>5086.1329999999998</v>
      </c>
      <c r="P22" s="487">
        <v>5554.5450000000001</v>
      </c>
      <c r="Q22" s="338">
        <v>5613.2520000000004</v>
      </c>
      <c r="R22" s="486">
        <v>8319.6439000000009</v>
      </c>
      <c r="S22" s="486">
        <v>8826.8226999999988</v>
      </c>
      <c r="T22" s="486">
        <v>9073.074700000001</v>
      </c>
      <c r="U22" s="486">
        <v>10089.9169</v>
      </c>
      <c r="V22" s="486">
        <v>10224.0299</v>
      </c>
      <c r="W22" s="486">
        <v>11201.321</v>
      </c>
      <c r="X22" s="486">
        <v>11770.8123</v>
      </c>
      <c r="Y22" s="486">
        <v>12128.3814</v>
      </c>
      <c r="Z22" s="486">
        <v>12425.606000000002</v>
      </c>
      <c r="AA22" s="486">
        <v>13071.578800000001</v>
      </c>
      <c r="AB22" s="486">
        <v>14174.4133</v>
      </c>
      <c r="AC22" s="487">
        <v>15140.058300000001</v>
      </c>
      <c r="AD22" s="487">
        <v>15566.585300000001</v>
      </c>
      <c r="AE22" s="487">
        <v>16014.013300000001</v>
      </c>
      <c r="AF22" s="487">
        <v>16729.8361</v>
      </c>
      <c r="AG22" s="338">
        <v>16711.131300000001</v>
      </c>
      <c r="AH22" s="487">
        <v>10698.820900000001</v>
      </c>
      <c r="AI22" s="487">
        <v>11372.8357</v>
      </c>
      <c r="AJ22" s="487">
        <v>11689.344700000001</v>
      </c>
      <c r="AK22" s="487">
        <v>13012.091899999999</v>
      </c>
      <c r="AL22" s="487">
        <v>13634.4349</v>
      </c>
      <c r="AM22" s="487">
        <v>14648.367</v>
      </c>
      <c r="AN22" s="487">
        <v>15420.639299999999</v>
      </c>
      <c r="AO22" s="487">
        <v>15947.8634</v>
      </c>
      <c r="AP22" s="487">
        <v>16193.316000000003</v>
      </c>
      <c r="AQ22" s="487">
        <v>17335.103800000001</v>
      </c>
      <c r="AR22" s="487">
        <v>18652.9313</v>
      </c>
      <c r="AS22" s="487">
        <v>20004.793300000001</v>
      </c>
      <c r="AT22" s="487">
        <v>20617.779300000002</v>
      </c>
      <c r="AU22" s="487">
        <v>21100.1463</v>
      </c>
      <c r="AV22" s="487">
        <v>22284.381099999999</v>
      </c>
      <c r="AW22" s="338">
        <v>22324.383300000001</v>
      </c>
    </row>
    <row r="23" spans="1:49" ht="13.5" thickBot="1">
      <c r="A23" s="367" t="s">
        <v>180</v>
      </c>
      <c r="B23" s="488">
        <v>1964.6538916079999</v>
      </c>
      <c r="C23" s="488">
        <v>1913.4414164230002</v>
      </c>
      <c r="D23" s="488">
        <v>2218.250833096</v>
      </c>
      <c r="E23" s="488">
        <v>2529.2110811519997</v>
      </c>
      <c r="F23" s="488">
        <v>2939.4583953189999</v>
      </c>
      <c r="G23" s="488">
        <v>2860.0632888519995</v>
      </c>
      <c r="H23" s="488">
        <v>3268.5778889199996</v>
      </c>
      <c r="I23" s="488">
        <v>2779.6545268660002</v>
      </c>
      <c r="J23" s="488">
        <v>3418.5640967639997</v>
      </c>
      <c r="K23" s="488">
        <v>3391.7547792140003</v>
      </c>
      <c r="L23" s="488">
        <v>3300.7391750200004</v>
      </c>
      <c r="M23" s="488">
        <v>4033.5057708959998</v>
      </c>
      <c r="N23" s="488">
        <v>4740.2673488249993</v>
      </c>
      <c r="O23" s="488">
        <v>5143.2546186170002</v>
      </c>
      <c r="P23" s="488">
        <v>5108.0650182749996</v>
      </c>
      <c r="Q23" s="343">
        <v>4427.2400304279008</v>
      </c>
      <c r="R23" s="488">
        <v>-32.877391607999982</v>
      </c>
      <c r="S23" s="488">
        <v>-112.36141642300004</v>
      </c>
      <c r="T23" s="488">
        <v>-10.463533096000106</v>
      </c>
      <c r="U23" s="488">
        <v>-336.701701152</v>
      </c>
      <c r="V23" s="488">
        <v>-119.16675531899995</v>
      </c>
      <c r="W23" s="488">
        <v>-87.192988851999985</v>
      </c>
      <c r="X23" s="488">
        <v>722.40941108000004</v>
      </c>
      <c r="Y23" s="488">
        <v>713.028573134</v>
      </c>
      <c r="Z23" s="488">
        <v>623.64520323599993</v>
      </c>
      <c r="AA23" s="488">
        <v>641.89472078600011</v>
      </c>
      <c r="AB23" s="488">
        <v>613.73112497999989</v>
      </c>
      <c r="AC23" s="488">
        <v>218.52882910399993</v>
      </c>
      <c r="AD23" s="488">
        <v>-28.461348825000016</v>
      </c>
      <c r="AE23" s="488">
        <v>-506.84641861699998</v>
      </c>
      <c r="AF23" s="488">
        <v>344.67068172500012</v>
      </c>
      <c r="AG23" s="343">
        <v>-641.15923042789996</v>
      </c>
      <c r="AH23" s="488">
        <v>1931.7764999999999</v>
      </c>
      <c r="AI23" s="488">
        <v>1801.0800000000002</v>
      </c>
      <c r="AJ23" s="488">
        <v>2207.7873</v>
      </c>
      <c r="AK23" s="488">
        <v>2192.5093799999995</v>
      </c>
      <c r="AL23" s="488">
        <v>2820.2916399999999</v>
      </c>
      <c r="AM23" s="488">
        <v>2772.8702999999996</v>
      </c>
      <c r="AN23" s="488">
        <v>3990.9872999999998</v>
      </c>
      <c r="AO23" s="488">
        <v>3492.6831000000002</v>
      </c>
      <c r="AP23" s="488">
        <v>4042.2092999999995</v>
      </c>
      <c r="AQ23" s="488">
        <v>4033.6495000000004</v>
      </c>
      <c r="AR23" s="488">
        <v>3914.4703000000004</v>
      </c>
      <c r="AS23" s="488">
        <v>4252.0346</v>
      </c>
      <c r="AT23" s="488">
        <v>4711.8059999999996</v>
      </c>
      <c r="AU23" s="488">
        <v>4636.4081999999999</v>
      </c>
      <c r="AV23" s="488">
        <v>5452.7356999999993</v>
      </c>
      <c r="AW23" s="343">
        <v>3786.0808000000006</v>
      </c>
    </row>
    <row r="24" spans="1:49" ht="13.5" thickBot="1">
      <c r="A24" s="366" t="s">
        <v>160</v>
      </c>
      <c r="B24" s="489">
        <v>18435.570891608</v>
      </c>
      <c r="C24" s="489">
        <v>19225.395416423002</v>
      </c>
      <c r="D24" s="489">
        <v>20745.472833096002</v>
      </c>
      <c r="E24" s="489">
        <v>23150.191081152003</v>
      </c>
      <c r="F24" s="489">
        <v>25300.037395319003</v>
      </c>
      <c r="G24" s="489">
        <v>27538.509288852001</v>
      </c>
      <c r="H24" s="489">
        <v>29091.745888919999</v>
      </c>
      <c r="I24" s="489">
        <v>30974.052526866002</v>
      </c>
      <c r="J24" s="489">
        <v>33641.149096763998</v>
      </c>
      <c r="K24" s="489">
        <v>35747.989779213996</v>
      </c>
      <c r="L24" s="489">
        <v>36787.907175020002</v>
      </c>
      <c r="M24" s="489">
        <v>39069.944770896</v>
      </c>
      <c r="N24" s="489">
        <v>39803.812348824998</v>
      </c>
      <c r="O24" s="489">
        <v>40493.355618617003</v>
      </c>
      <c r="P24" s="489">
        <v>41477.392018274993</v>
      </c>
      <c r="Q24" s="348">
        <v>40813.085030427901</v>
      </c>
      <c r="R24" s="489">
        <v>14504.643108392</v>
      </c>
      <c r="S24" s="489">
        <v>14895.308583577002</v>
      </c>
      <c r="T24" s="489">
        <v>15446.692166904</v>
      </c>
      <c r="U24" s="489">
        <v>15944.970918847999</v>
      </c>
      <c r="V24" s="489">
        <v>16673.573604680998</v>
      </c>
      <c r="W24" s="489">
        <v>18012.051711148</v>
      </c>
      <c r="X24" s="489">
        <v>19901.559111080001</v>
      </c>
      <c r="Y24" s="489">
        <v>20645.210473134</v>
      </c>
      <c r="Z24" s="489">
        <v>21086.684903235997</v>
      </c>
      <c r="AA24" s="489">
        <v>22106.192220785997</v>
      </c>
      <c r="AB24" s="489">
        <v>24308.820824980001</v>
      </c>
      <c r="AC24" s="489">
        <v>24463.310229104001</v>
      </c>
      <c r="AD24" s="489">
        <v>25308.053651175</v>
      </c>
      <c r="AE24" s="489">
        <v>25274.440381382996</v>
      </c>
      <c r="AF24" s="489">
        <v>26370.635981725001</v>
      </c>
      <c r="AG24" s="348">
        <v>25574.698969572099</v>
      </c>
      <c r="AH24" s="489">
        <v>32940.214</v>
      </c>
      <c r="AI24" s="489">
        <v>34120.704000000005</v>
      </c>
      <c r="AJ24" s="489">
        <v>36192.165000000001</v>
      </c>
      <c r="AK24" s="489">
        <v>39095.162000000004</v>
      </c>
      <c r="AL24" s="489">
        <v>41973.611000000004</v>
      </c>
      <c r="AM24" s="489">
        <v>45550.561000000002</v>
      </c>
      <c r="AN24" s="489">
        <v>48993.305</v>
      </c>
      <c r="AO24" s="489">
        <v>51619.263000000006</v>
      </c>
      <c r="AP24" s="489">
        <v>54727.833999999995</v>
      </c>
      <c r="AQ24" s="489">
        <v>57854.181999999993</v>
      </c>
      <c r="AR24" s="489">
        <v>61096.728000000003</v>
      </c>
      <c r="AS24" s="489">
        <v>63533.255000000005</v>
      </c>
      <c r="AT24" s="489">
        <v>65111.865999999995</v>
      </c>
      <c r="AU24" s="489">
        <v>65767.796000000002</v>
      </c>
      <c r="AV24" s="489">
        <v>67848.027999999991</v>
      </c>
      <c r="AW24" s="348">
        <v>66387.784</v>
      </c>
    </row>
    <row r="26" spans="1:49">
      <c r="A26" s="666" t="s">
        <v>458</v>
      </c>
    </row>
  </sheetData>
  <mergeCells count="6">
    <mergeCell ref="A1:AW1"/>
    <mergeCell ref="A2:A4"/>
    <mergeCell ref="B2:AW2"/>
    <mergeCell ref="B3:Q3"/>
    <mergeCell ref="AH3:AW3"/>
    <mergeCell ref="R3:AG3"/>
  </mergeCells>
  <hyperlinks>
    <hyperlink ref="A26" location="'List of Tables'!A1" display="Back to contents"/>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sqref="A1:E1"/>
    </sheetView>
  </sheetViews>
  <sheetFormatPr defaultRowHeight="12.75"/>
  <cols>
    <col min="1" max="1" width="81.85546875" style="113" customWidth="1"/>
    <col min="2" max="16384" width="9.140625" style="113"/>
  </cols>
  <sheetData>
    <row r="1" spans="1:3" ht="15.75" customHeight="1" thickBot="1">
      <c r="A1" s="835" t="s">
        <v>323</v>
      </c>
      <c r="B1" s="836"/>
      <c r="C1" s="627"/>
    </row>
    <row r="2" spans="1:3" ht="13.5" thickBot="1">
      <c r="A2" s="628"/>
      <c r="B2" s="629" t="s">
        <v>184</v>
      </c>
    </row>
    <row r="3" spans="1:3" ht="13.5" thickBot="1">
      <c r="A3" s="630" t="s">
        <v>309</v>
      </c>
      <c r="B3" s="631"/>
    </row>
    <row r="4" spans="1:3" ht="14.25" thickBot="1">
      <c r="A4" s="632" t="s">
        <v>366</v>
      </c>
      <c r="B4" s="633">
        <v>33.799999999999997</v>
      </c>
    </row>
    <row r="5" spans="1:3" ht="13.5" thickBot="1">
      <c r="A5" s="632" t="s">
        <v>310</v>
      </c>
      <c r="B5" s="633">
        <v>0.1</v>
      </c>
    </row>
    <row r="6" spans="1:3" ht="13.5" thickBot="1">
      <c r="A6" s="634" t="s">
        <v>311</v>
      </c>
      <c r="B6" s="635">
        <v>33.9</v>
      </c>
    </row>
    <row r="7" spans="1:3" ht="13.5" thickBot="1">
      <c r="A7" s="636"/>
      <c r="B7" s="637"/>
    </row>
    <row r="8" spans="1:3" ht="13.5" thickBot="1">
      <c r="A8" s="634" t="s">
        <v>312</v>
      </c>
      <c r="B8" s="637"/>
    </row>
    <row r="9" spans="1:3" ht="13.5" thickBot="1">
      <c r="A9" s="632" t="s">
        <v>313</v>
      </c>
      <c r="B9" s="633">
        <v>-11.2</v>
      </c>
    </row>
    <row r="10" spans="1:3" ht="13.5" thickBot="1">
      <c r="A10" s="632" t="s">
        <v>314</v>
      </c>
      <c r="B10" s="633">
        <v>-2.2000000000000002</v>
      </c>
    </row>
    <row r="11" spans="1:3" ht="13.5" thickBot="1">
      <c r="A11" s="632" t="s">
        <v>206</v>
      </c>
      <c r="B11" s="633">
        <v>-0.6</v>
      </c>
    </row>
    <row r="12" spans="1:3" ht="13.5" thickBot="1">
      <c r="A12" s="632" t="s">
        <v>315</v>
      </c>
      <c r="B12" s="633">
        <v>0.3</v>
      </c>
    </row>
    <row r="13" spans="1:3" ht="13.5" thickBot="1">
      <c r="A13" s="630" t="s">
        <v>316</v>
      </c>
      <c r="B13" s="638">
        <v>20.2</v>
      </c>
    </row>
    <row r="14" spans="1:3" ht="13.5" thickBot="1">
      <c r="A14" s="639"/>
      <c r="B14" s="640"/>
    </row>
    <row r="15" spans="1:3" ht="13.5" thickBot="1">
      <c r="A15" s="630" t="s">
        <v>317</v>
      </c>
      <c r="B15" s="640"/>
    </row>
    <row r="16" spans="1:3" ht="14.25" thickBot="1">
      <c r="A16" s="632" t="s">
        <v>367</v>
      </c>
      <c r="B16" s="641">
        <v>14.1</v>
      </c>
    </row>
    <row r="17" spans="1:2" ht="14.25" thickBot="1">
      <c r="A17" s="632" t="s">
        <v>368</v>
      </c>
      <c r="B17" s="633">
        <v>-2</v>
      </c>
    </row>
    <row r="18" spans="1:2" ht="13.5" thickBot="1">
      <c r="A18" s="632" t="s">
        <v>318</v>
      </c>
      <c r="B18" s="641">
        <v>1.8</v>
      </c>
    </row>
    <row r="19" spans="1:2" ht="14.25" thickBot="1">
      <c r="A19" s="632" t="s">
        <v>369</v>
      </c>
      <c r="B19" s="633">
        <v>2.5</v>
      </c>
    </row>
    <row r="20" spans="1:2" ht="14.25" thickBot="1">
      <c r="A20" s="632" t="s">
        <v>370</v>
      </c>
      <c r="B20" s="633">
        <v>-0.1</v>
      </c>
    </row>
    <row r="21" spans="1:2" ht="13.5" thickBot="1">
      <c r="A21" s="634" t="s">
        <v>319</v>
      </c>
      <c r="B21" s="635">
        <v>16.3</v>
      </c>
    </row>
    <row r="22" spans="1:2" ht="13.5" thickBot="1">
      <c r="A22" s="630"/>
      <c r="B22" s="638"/>
    </row>
    <row r="23" spans="1:2" ht="13.5" thickBot="1">
      <c r="A23" s="630" t="s">
        <v>320</v>
      </c>
      <c r="B23" s="638">
        <v>36.5</v>
      </c>
    </row>
    <row r="24" spans="1:2" ht="13.5" thickBot="1">
      <c r="A24" s="632"/>
      <c r="B24" s="631"/>
    </row>
    <row r="25" spans="1:2" ht="14.25" thickBot="1">
      <c r="A25" s="630" t="s">
        <v>371</v>
      </c>
      <c r="B25" s="631"/>
    </row>
    <row r="26" spans="1:2" ht="13.5" thickBot="1">
      <c r="A26" s="632" t="s">
        <v>14</v>
      </c>
      <c r="B26" s="633">
        <v>2.2999999999999998</v>
      </c>
    </row>
    <row r="27" spans="1:2" ht="13.5" thickBot="1">
      <c r="A27" s="632" t="s">
        <v>252</v>
      </c>
      <c r="B27" s="633">
        <v>1.2</v>
      </c>
    </row>
    <row r="28" spans="1:2" ht="13.5" thickBot="1">
      <c r="A28" s="632" t="s">
        <v>321</v>
      </c>
      <c r="B28" s="633">
        <v>-0.1</v>
      </c>
    </row>
    <row r="29" spans="1:2" ht="13.5" thickBot="1">
      <c r="A29" s="632" t="s">
        <v>253</v>
      </c>
      <c r="B29" s="633">
        <v>1.8</v>
      </c>
    </row>
    <row r="30" spans="1:2" ht="13.5" thickBot="1">
      <c r="A30" s="630" t="s">
        <v>322</v>
      </c>
      <c r="B30" s="638">
        <v>41.5</v>
      </c>
    </row>
    <row r="31" spans="1:2">
      <c r="A31" s="608" t="s">
        <v>372</v>
      </c>
    </row>
    <row r="32" spans="1:2" ht="22.5">
      <c r="A32" s="608" t="s">
        <v>373</v>
      </c>
    </row>
    <row r="33" spans="1:1" ht="22.5">
      <c r="A33" s="608" t="s">
        <v>374</v>
      </c>
    </row>
    <row r="34" spans="1:1">
      <c r="A34" s="608" t="s">
        <v>375</v>
      </c>
    </row>
    <row r="35" spans="1:1">
      <c r="A35" s="608" t="s">
        <v>376</v>
      </c>
    </row>
    <row r="36" spans="1:1">
      <c r="A36" s="642" t="s">
        <v>377</v>
      </c>
    </row>
    <row r="38" spans="1:1">
      <c r="A38" s="666" t="s">
        <v>458</v>
      </c>
    </row>
  </sheetData>
  <mergeCells count="1">
    <mergeCell ref="A1:B1"/>
  </mergeCells>
  <hyperlinks>
    <hyperlink ref="A38" location="'List of Tables'!A1" display="Back to content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sqref="A1:E1"/>
    </sheetView>
  </sheetViews>
  <sheetFormatPr defaultRowHeight="12.75"/>
  <cols>
    <col min="1" max="1" width="42.28515625" customWidth="1"/>
  </cols>
  <sheetData>
    <row r="1" spans="1:6" ht="15.75" customHeight="1" thickBot="1">
      <c r="A1" s="824" t="s">
        <v>333</v>
      </c>
      <c r="B1" s="825"/>
      <c r="C1" s="825"/>
      <c r="D1" s="825"/>
      <c r="E1" s="825"/>
      <c r="F1" s="825"/>
    </row>
    <row r="2" spans="1:6">
      <c r="A2" s="837"/>
      <c r="B2" s="773" t="s">
        <v>5</v>
      </c>
      <c r="C2" s="839"/>
      <c r="D2" s="839"/>
      <c r="E2" s="839"/>
      <c r="F2" s="774"/>
    </row>
    <row r="3" spans="1:6" ht="13.5" thickBot="1">
      <c r="A3" s="838"/>
      <c r="B3" s="66" t="s">
        <v>4</v>
      </c>
      <c r="C3" s="66" t="s">
        <v>115</v>
      </c>
      <c r="D3" s="66" t="s">
        <v>117</v>
      </c>
      <c r="E3" s="66" t="s">
        <v>184</v>
      </c>
      <c r="F3" s="22" t="s">
        <v>185</v>
      </c>
    </row>
    <row r="4" spans="1:6">
      <c r="A4" s="4" t="s">
        <v>153</v>
      </c>
      <c r="B4" s="109">
        <v>516</v>
      </c>
      <c r="C4" s="110">
        <v>592</v>
      </c>
      <c r="D4" s="110">
        <v>735</v>
      </c>
      <c r="E4" s="110">
        <v>825</v>
      </c>
      <c r="F4" s="111">
        <v>909</v>
      </c>
    </row>
    <row r="5" spans="1:6" ht="13.5" thickBot="1">
      <c r="A5" s="1" t="s">
        <v>154</v>
      </c>
      <c r="B5" s="103">
        <v>20</v>
      </c>
      <c r="C5" s="106">
        <v>23</v>
      </c>
      <c r="D5" s="106">
        <v>23</v>
      </c>
      <c r="E5" s="106">
        <v>26</v>
      </c>
      <c r="F5" s="107">
        <v>26</v>
      </c>
    </row>
    <row r="6" spans="1:6" ht="13.5" thickBot="1">
      <c r="A6" s="610" t="s">
        <v>155</v>
      </c>
      <c r="B6" s="611">
        <v>536</v>
      </c>
      <c r="C6" s="612">
        <v>615</v>
      </c>
      <c r="D6" s="612">
        <v>758</v>
      </c>
      <c r="E6" s="612">
        <v>851</v>
      </c>
      <c r="F6" s="613">
        <v>935</v>
      </c>
    </row>
    <row r="7" spans="1:6">
      <c r="A7" s="609" t="s">
        <v>324</v>
      </c>
      <c r="B7" s="609"/>
      <c r="C7" s="609"/>
      <c r="D7" s="609"/>
      <c r="E7" s="609"/>
      <c r="F7" s="609"/>
    </row>
    <row r="8" spans="1:6">
      <c r="A8" s="840" t="s">
        <v>156</v>
      </c>
      <c r="B8" s="840"/>
      <c r="C8" s="840"/>
      <c r="D8" s="840"/>
      <c r="E8" s="840"/>
      <c r="F8" s="840"/>
    </row>
    <row r="9" spans="1:6">
      <c r="A9" s="78"/>
      <c r="B9" s="78"/>
      <c r="C9" s="78"/>
      <c r="D9" s="78"/>
      <c r="E9" s="78"/>
      <c r="F9" s="78"/>
    </row>
    <row r="10" spans="1:6">
      <c r="A10" s="666" t="s">
        <v>458</v>
      </c>
    </row>
  </sheetData>
  <mergeCells count="4">
    <mergeCell ref="A1:F1"/>
    <mergeCell ref="A2:A3"/>
    <mergeCell ref="B2:F2"/>
    <mergeCell ref="A8:F8"/>
  </mergeCells>
  <hyperlinks>
    <hyperlink ref="A10" location="'List of Tables'!A1" display="Back to contents"/>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3:H25"/>
  <sheetViews>
    <sheetView workbookViewId="0">
      <selection sqref="A1:E1"/>
    </sheetView>
  </sheetViews>
  <sheetFormatPr defaultRowHeight="12.75"/>
  <sheetData>
    <row r="23" spans="5:8">
      <c r="E23" s="85"/>
      <c r="F23" s="85"/>
      <c r="G23" s="85"/>
      <c r="H23" s="85"/>
    </row>
    <row r="24" spans="5:8">
      <c r="E24" s="85"/>
      <c r="F24" s="85"/>
      <c r="G24" s="85"/>
      <c r="H24" s="85"/>
    </row>
    <row r="25" spans="5:8">
      <c r="E25" s="77"/>
      <c r="F25" s="77"/>
      <c r="G25" s="77"/>
      <c r="H25" s="77"/>
    </row>
  </sheetData>
  <phoneticPr fontId="1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
  <sheetViews>
    <sheetView workbookViewId="0">
      <selection sqref="A1:E1"/>
    </sheetView>
  </sheetViews>
  <sheetFormatPr defaultRowHeight="12.75"/>
  <cols>
    <col min="1" max="1" width="50.7109375" customWidth="1"/>
    <col min="2" max="12" width="9" customWidth="1"/>
    <col min="13" max="16" width="9.5703125" customWidth="1"/>
    <col min="17" max="17" width="9.85546875" bestFit="1" customWidth="1"/>
  </cols>
  <sheetData>
    <row r="1" spans="1:17" ht="20.25" customHeight="1" thickBot="1">
      <c r="A1" s="675" t="s">
        <v>336</v>
      </c>
      <c r="B1" s="686"/>
      <c r="C1" s="686"/>
      <c r="D1" s="686"/>
      <c r="E1" s="686"/>
      <c r="F1" s="686"/>
      <c r="G1" s="686"/>
      <c r="H1" s="686"/>
      <c r="I1" s="686"/>
      <c r="J1" s="686"/>
      <c r="K1" s="686"/>
      <c r="L1" s="686"/>
      <c r="M1" s="686"/>
      <c r="N1" s="686"/>
      <c r="O1" s="686"/>
      <c r="P1" s="686"/>
      <c r="Q1" s="687"/>
    </row>
    <row r="2" spans="1:17" ht="13.5" thickBot="1">
      <c r="A2" s="517"/>
      <c r="B2" s="35" t="s">
        <v>83</v>
      </c>
      <c r="C2" s="35" t="s">
        <v>84</v>
      </c>
      <c r="D2" s="35" t="s">
        <v>85</v>
      </c>
      <c r="E2" s="35" t="s">
        <v>86</v>
      </c>
      <c r="F2" s="35" t="s">
        <v>87</v>
      </c>
      <c r="G2" s="35" t="s">
        <v>88</v>
      </c>
      <c r="H2" s="35" t="s">
        <v>82</v>
      </c>
      <c r="I2" s="35" t="s">
        <v>0</v>
      </c>
      <c r="J2" s="35" t="s">
        <v>1</v>
      </c>
      <c r="K2" s="35" t="s">
        <v>2</v>
      </c>
      <c r="L2" s="35" t="s">
        <v>3</v>
      </c>
      <c r="M2" s="35" t="s">
        <v>4</v>
      </c>
      <c r="N2" s="35" t="s">
        <v>115</v>
      </c>
      <c r="O2" s="35" t="s">
        <v>117</v>
      </c>
      <c r="P2" s="35" t="s">
        <v>184</v>
      </c>
      <c r="Q2" s="36" t="s">
        <v>185</v>
      </c>
    </row>
    <row r="3" spans="1:17">
      <c r="A3" s="40" t="s">
        <v>277</v>
      </c>
      <c r="B3" s="429">
        <v>6500</v>
      </c>
      <c r="C3" s="555">
        <v>6700</v>
      </c>
      <c r="D3" s="555">
        <v>7100</v>
      </c>
      <c r="E3" s="555">
        <v>7700</v>
      </c>
      <c r="F3" s="555">
        <v>8300</v>
      </c>
      <c r="G3" s="555">
        <v>9000</v>
      </c>
      <c r="H3" s="555">
        <v>9600</v>
      </c>
      <c r="I3" s="555">
        <v>10100</v>
      </c>
      <c r="J3" s="555">
        <v>10600</v>
      </c>
      <c r="K3" s="555">
        <v>11200</v>
      </c>
      <c r="L3" s="555">
        <v>11700</v>
      </c>
      <c r="M3" s="555">
        <v>12100</v>
      </c>
      <c r="N3" s="555">
        <v>12400</v>
      </c>
      <c r="O3" s="555">
        <v>12400</v>
      </c>
      <c r="P3" s="555">
        <v>12800</v>
      </c>
      <c r="Q3" s="431">
        <v>12500</v>
      </c>
    </row>
    <row r="4" spans="1:17">
      <c r="A4" s="542" t="s">
        <v>236</v>
      </c>
      <c r="B4" s="560">
        <v>5800</v>
      </c>
      <c r="C4" s="614">
        <v>6000</v>
      </c>
      <c r="D4" s="614">
        <v>6300</v>
      </c>
      <c r="E4" s="614">
        <v>6700</v>
      </c>
      <c r="F4" s="614">
        <v>7300</v>
      </c>
      <c r="G4" s="614">
        <v>7800</v>
      </c>
      <c r="H4" s="614">
        <v>8500</v>
      </c>
      <c r="I4" s="614">
        <v>8900</v>
      </c>
      <c r="J4" s="614">
        <v>9300</v>
      </c>
      <c r="K4" s="614">
        <v>9800</v>
      </c>
      <c r="L4" s="614">
        <v>10600</v>
      </c>
      <c r="M4" s="614">
        <v>11000</v>
      </c>
      <c r="N4" s="614">
        <v>11200</v>
      </c>
      <c r="O4" s="614">
        <v>11100</v>
      </c>
      <c r="P4" s="614">
        <v>11300</v>
      </c>
      <c r="Q4" s="431">
        <v>11200</v>
      </c>
    </row>
    <row r="5" spans="1:17" ht="13.5" thickBot="1">
      <c r="A5" s="543" t="s">
        <v>237</v>
      </c>
      <c r="B5" s="561">
        <v>700</v>
      </c>
      <c r="C5" s="615">
        <v>700</v>
      </c>
      <c r="D5" s="615">
        <v>800</v>
      </c>
      <c r="E5" s="615">
        <v>1000</v>
      </c>
      <c r="F5" s="615">
        <v>1000</v>
      </c>
      <c r="G5" s="615">
        <v>1200</v>
      </c>
      <c r="H5" s="615">
        <v>1100</v>
      </c>
      <c r="I5" s="615">
        <v>1100</v>
      </c>
      <c r="J5" s="615">
        <v>1300</v>
      </c>
      <c r="K5" s="615">
        <v>1400</v>
      </c>
      <c r="L5" s="615">
        <v>1200</v>
      </c>
      <c r="M5" s="615">
        <v>1100</v>
      </c>
      <c r="N5" s="615">
        <v>1100</v>
      </c>
      <c r="O5" s="615">
        <v>1300</v>
      </c>
      <c r="P5" s="615">
        <v>1500</v>
      </c>
      <c r="Q5" s="616">
        <v>1200</v>
      </c>
    </row>
    <row r="6" spans="1:17">
      <c r="A6" s="617" t="s">
        <v>334</v>
      </c>
      <c r="M6" s="85"/>
      <c r="N6" s="85"/>
      <c r="O6" s="85"/>
      <c r="P6" s="85"/>
      <c r="Q6" s="77"/>
    </row>
    <row r="8" spans="1:17">
      <c r="A8" s="666" t="s">
        <v>458</v>
      </c>
    </row>
  </sheetData>
  <mergeCells count="1">
    <mergeCell ref="A1:Q1"/>
  </mergeCells>
  <hyperlinks>
    <hyperlink ref="A8" location="'List of Tables'!A1" display="Back to contents"/>
  </hyperlinks>
  <pageMargins left="0.75" right="0.75" top="1" bottom="1" header="0.5" footer="0.5"/>
  <pageSetup paperSize="9" orientation="landscape" horizontalDpi="200" verticalDpi="2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E1"/>
    </sheetView>
  </sheetViews>
  <sheetFormatPr defaultRowHeight="12.75"/>
  <cols>
    <col min="1" max="1" width="42.85546875" customWidth="1"/>
    <col min="2" max="2" width="12.28515625" customWidth="1"/>
    <col min="3" max="3" width="12.85546875" customWidth="1"/>
    <col min="4" max="4" width="16.7109375" customWidth="1"/>
  </cols>
  <sheetData>
    <row r="1" spans="1:4" ht="15" thickBot="1">
      <c r="A1" s="845" t="s">
        <v>385</v>
      </c>
      <c r="B1" s="846"/>
      <c r="C1" s="846"/>
      <c r="D1" s="847"/>
    </row>
    <row r="2" spans="1:4">
      <c r="A2" s="841"/>
      <c r="B2" s="843" t="s">
        <v>378</v>
      </c>
      <c r="C2" s="644" t="s">
        <v>379</v>
      </c>
      <c r="D2" s="644" t="s">
        <v>381</v>
      </c>
    </row>
    <row r="3" spans="1:4" ht="13.5" thickBot="1">
      <c r="A3" s="842"/>
      <c r="B3" s="844"/>
      <c r="C3" s="645" t="s">
        <v>380</v>
      </c>
      <c r="D3" s="645" t="s">
        <v>382</v>
      </c>
    </row>
    <row r="4" spans="1:4" ht="13.5" thickBot="1">
      <c r="A4" s="643" t="s">
        <v>41</v>
      </c>
      <c r="B4" s="646">
        <v>1.0999999999999999E-2</v>
      </c>
      <c r="C4" s="647">
        <v>120226</v>
      </c>
      <c r="D4" s="647">
        <v>1780</v>
      </c>
    </row>
    <row r="5" spans="1:4" ht="13.5" thickBot="1">
      <c r="A5" s="643" t="s">
        <v>383</v>
      </c>
      <c r="B5" s="646">
        <v>3.2000000000000001E-2</v>
      </c>
      <c r="C5" s="647">
        <v>10060</v>
      </c>
      <c r="D5" s="648">
        <v>438</v>
      </c>
    </row>
    <row r="6" spans="1:4" ht="13.5" thickBot="1">
      <c r="A6" s="643" t="s">
        <v>384</v>
      </c>
      <c r="B6" s="646">
        <v>1.7999999999999999E-2</v>
      </c>
      <c r="C6" s="647">
        <v>10060</v>
      </c>
      <c r="D6" s="648">
        <v>253</v>
      </c>
    </row>
    <row r="8" spans="1:4">
      <c r="A8" s="666" t="s">
        <v>458</v>
      </c>
    </row>
  </sheetData>
  <mergeCells count="3">
    <mergeCell ref="A2:A3"/>
    <mergeCell ref="B2:B3"/>
    <mergeCell ref="A1:D1"/>
  </mergeCells>
  <hyperlinks>
    <hyperlink ref="A8" location="'List of Tables'!A1" display="Back to contents"/>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E1"/>
    </sheetView>
  </sheetViews>
  <sheetFormatPr defaultRowHeight="12.75"/>
  <cols>
    <col min="1" max="1" width="31" customWidth="1"/>
    <col min="2" max="2" width="10.5703125" bestFit="1" customWidth="1"/>
    <col min="3" max="6" width="10" bestFit="1" customWidth="1"/>
  </cols>
  <sheetData>
    <row r="1" spans="1:6" ht="21" customHeight="1" thickBot="1">
      <c r="A1" s="851" t="s">
        <v>181</v>
      </c>
      <c r="B1" s="852"/>
      <c r="C1" s="852"/>
      <c r="D1" s="852"/>
      <c r="E1" s="852"/>
      <c r="F1" s="853"/>
    </row>
    <row r="2" spans="1:6">
      <c r="A2" s="500"/>
      <c r="B2" s="848" t="s">
        <v>182</v>
      </c>
      <c r="C2" s="849"/>
      <c r="D2" s="849"/>
      <c r="E2" s="849"/>
      <c r="F2" s="850"/>
    </row>
    <row r="3" spans="1:6" ht="13.5" thickBot="1">
      <c r="A3" s="501"/>
      <c r="B3" s="499" t="s">
        <v>4</v>
      </c>
      <c r="C3" s="465" t="s">
        <v>115</v>
      </c>
      <c r="D3" s="465" t="s">
        <v>117</v>
      </c>
      <c r="E3" s="465" t="s">
        <v>184</v>
      </c>
      <c r="F3" s="466" t="s">
        <v>185</v>
      </c>
    </row>
    <row r="4" spans="1:6">
      <c r="A4" s="502" t="s">
        <v>183</v>
      </c>
      <c r="B4" s="493">
        <v>-29.744786540707317</v>
      </c>
      <c r="C4" s="493">
        <v>-154.33346099712784</v>
      </c>
      <c r="D4" s="493">
        <v>-81.948472832926072</v>
      </c>
      <c r="E4" s="493">
        <v>-40.51798848743303</v>
      </c>
      <c r="F4" s="494">
        <v>0.1872734528219033</v>
      </c>
    </row>
    <row r="5" spans="1:6" ht="13.5" thickBot="1">
      <c r="A5" s="439" t="s">
        <v>149</v>
      </c>
      <c r="B5" s="495">
        <v>379.95119311665439</v>
      </c>
      <c r="C5" s="495">
        <v>0</v>
      </c>
      <c r="D5" s="495">
        <v>0</v>
      </c>
      <c r="E5" s="495">
        <v>-1.9997115353894471E-3</v>
      </c>
      <c r="F5" s="496">
        <v>0</v>
      </c>
    </row>
    <row r="6" spans="1:6" ht="13.5" thickBot="1">
      <c r="A6" s="414" t="s">
        <v>11</v>
      </c>
      <c r="B6" s="497">
        <v>350.20640657594709</v>
      </c>
      <c r="C6" s="497">
        <v>-154.33346099712784</v>
      </c>
      <c r="D6" s="497">
        <v>-81.948472832926072</v>
      </c>
      <c r="E6" s="497">
        <v>-40.51998819896842</v>
      </c>
      <c r="F6" s="498">
        <v>0.1872734528219033</v>
      </c>
    </row>
    <row r="8" spans="1:6">
      <c r="A8" s="666" t="s">
        <v>458</v>
      </c>
    </row>
  </sheetData>
  <mergeCells count="2">
    <mergeCell ref="B2:F2"/>
    <mergeCell ref="A1:F1"/>
  </mergeCells>
  <hyperlinks>
    <hyperlink ref="A8" location="'List of Tables'!A1" display="Back to contents"/>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sqref="A1:E1"/>
    </sheetView>
  </sheetViews>
  <sheetFormatPr defaultRowHeight="12.75"/>
  <cols>
    <col min="1" max="1" width="44.140625" customWidth="1"/>
  </cols>
  <sheetData>
    <row r="1" spans="1:7" ht="15.75" thickBot="1">
      <c r="A1" s="675" t="s">
        <v>386</v>
      </c>
      <c r="B1" s="686"/>
      <c r="C1" s="686"/>
      <c r="D1" s="686"/>
      <c r="E1" s="686"/>
      <c r="F1" s="687"/>
    </row>
    <row r="2" spans="1:7">
      <c r="A2" s="711"/>
      <c r="B2" s="773" t="s">
        <v>5</v>
      </c>
      <c r="C2" s="839"/>
      <c r="D2" s="839"/>
      <c r="E2" s="839"/>
      <c r="F2" s="774"/>
    </row>
    <row r="3" spans="1:7" ht="13.5" thickBot="1">
      <c r="A3" s="712"/>
      <c r="B3" s="66" t="s">
        <v>4</v>
      </c>
      <c r="C3" s="66" t="s">
        <v>115</v>
      </c>
      <c r="D3" s="66" t="s">
        <v>117</v>
      </c>
      <c r="E3" s="66" t="s">
        <v>184</v>
      </c>
      <c r="F3" s="22" t="s">
        <v>185</v>
      </c>
    </row>
    <row r="4" spans="1:7">
      <c r="A4" s="12" t="s">
        <v>40</v>
      </c>
      <c r="B4" s="82"/>
      <c r="C4" s="83"/>
      <c r="D4" s="83"/>
      <c r="E4" s="83"/>
      <c r="F4" s="130"/>
    </row>
    <row r="5" spans="1:7">
      <c r="A5" s="129" t="s">
        <v>165</v>
      </c>
      <c r="B5" s="163">
        <v>4611.0072870499998</v>
      </c>
      <c r="C5" s="125">
        <v>5311.6370496999998</v>
      </c>
      <c r="D5" s="125">
        <v>5432.1305025900001</v>
      </c>
      <c r="E5" s="125">
        <v>5884.3056516799998</v>
      </c>
      <c r="F5" s="89">
        <v>4495.2347845040003</v>
      </c>
    </row>
    <row r="6" spans="1:7">
      <c r="A6" s="45" t="s">
        <v>166</v>
      </c>
      <c r="B6" s="163">
        <v>-359</v>
      </c>
      <c r="C6" s="125">
        <v>-600</v>
      </c>
      <c r="D6" s="125">
        <v>-796</v>
      </c>
      <c r="E6" s="125">
        <v>-432</v>
      </c>
      <c r="F6" s="89">
        <v>-710</v>
      </c>
    </row>
    <row r="7" spans="1:7" ht="13.5" thickBot="1">
      <c r="A7" s="134" t="s">
        <v>167</v>
      </c>
      <c r="B7" s="164">
        <v>4252.0072870499998</v>
      </c>
      <c r="C7" s="92">
        <v>4711.6370496999998</v>
      </c>
      <c r="D7" s="92">
        <v>4636.1305025900001</v>
      </c>
      <c r="E7" s="92">
        <v>5452.3056516799998</v>
      </c>
      <c r="F7" s="93">
        <v>3785.2347845040003</v>
      </c>
    </row>
    <row r="8" spans="1:7">
      <c r="A8" s="12" t="s">
        <v>41</v>
      </c>
      <c r="B8" s="163"/>
      <c r="C8" s="125"/>
      <c r="D8" s="125"/>
      <c r="E8" s="125"/>
      <c r="F8" s="89"/>
    </row>
    <row r="9" spans="1:7">
      <c r="A9" s="129" t="s">
        <v>165</v>
      </c>
      <c r="B9" s="163">
        <v>48534.022999499997</v>
      </c>
      <c r="C9" s="125">
        <v>51238.723000500002</v>
      </c>
      <c r="D9" s="125">
        <v>53450.405000899998</v>
      </c>
      <c r="E9" s="125">
        <v>61021.112999899997</v>
      </c>
      <c r="F9" s="89">
        <v>44679.001999560009</v>
      </c>
    </row>
    <row r="10" spans="1:7">
      <c r="A10" s="45" t="s">
        <v>166</v>
      </c>
      <c r="B10" s="163">
        <v>904</v>
      </c>
      <c r="C10" s="125">
        <v>3628</v>
      </c>
      <c r="D10" s="125">
        <v>2035</v>
      </c>
      <c r="E10" s="125">
        <v>4307</v>
      </c>
      <c r="F10" s="89">
        <v>5048</v>
      </c>
    </row>
    <row r="11" spans="1:7" ht="13.5" thickBot="1">
      <c r="A11" s="134" t="s">
        <v>168</v>
      </c>
      <c r="B11" s="164">
        <v>49438.022999499997</v>
      </c>
      <c r="C11" s="92">
        <v>54866.723000500002</v>
      </c>
      <c r="D11" s="92">
        <v>55485.405000899998</v>
      </c>
      <c r="E11" s="92">
        <v>65328.112999899997</v>
      </c>
      <c r="F11" s="93">
        <v>49727.001999560009</v>
      </c>
    </row>
    <row r="13" spans="1:7">
      <c r="A13" s="666" t="s">
        <v>458</v>
      </c>
    </row>
    <row r="14" spans="1:7">
      <c r="B14" s="79"/>
      <c r="C14" s="79"/>
      <c r="D14" s="79"/>
      <c r="E14" s="79"/>
      <c r="F14" s="79"/>
      <c r="G14" s="113"/>
    </row>
    <row r="15" spans="1:7">
      <c r="B15" s="79"/>
      <c r="C15" s="79"/>
      <c r="D15" s="79"/>
      <c r="E15" s="79"/>
      <c r="F15" s="79"/>
      <c r="G15" s="79"/>
    </row>
    <row r="16" spans="1:7">
      <c r="B16" s="79"/>
      <c r="C16" s="79"/>
      <c r="D16" s="79"/>
      <c r="E16" s="79"/>
      <c r="F16" s="79"/>
    </row>
  </sheetData>
  <mergeCells count="3">
    <mergeCell ref="A1:F1"/>
    <mergeCell ref="A2:A3"/>
    <mergeCell ref="B2:F2"/>
  </mergeCells>
  <hyperlinks>
    <hyperlink ref="A13" location="'List of Tables'!A1" display="Back to contents"/>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30"/>
  <sheetViews>
    <sheetView workbookViewId="0">
      <selection sqref="A1:E1"/>
    </sheetView>
  </sheetViews>
  <sheetFormatPr defaultRowHeight="12.75"/>
  <cols>
    <col min="1" max="1" width="43.85546875" customWidth="1"/>
    <col min="7" max="7" width="9.140625" style="69"/>
  </cols>
  <sheetData>
    <row r="1" spans="1:7" ht="18" customHeight="1" thickBot="1">
      <c r="A1" s="770" t="s">
        <v>452</v>
      </c>
      <c r="B1" s="771"/>
      <c r="C1" s="771"/>
      <c r="D1" s="771"/>
      <c r="E1" s="771"/>
      <c r="F1" s="772"/>
    </row>
    <row r="2" spans="1:7">
      <c r="A2" s="711"/>
      <c r="B2" s="773" t="s">
        <v>5</v>
      </c>
      <c r="C2" s="839"/>
      <c r="D2" s="839"/>
      <c r="E2" s="839"/>
      <c r="F2" s="774"/>
    </row>
    <row r="3" spans="1:7" ht="13.5" thickBot="1">
      <c r="A3" s="712"/>
      <c r="B3" s="66" t="s">
        <v>4</v>
      </c>
      <c r="C3" s="66" t="s">
        <v>115</v>
      </c>
      <c r="D3" s="66" t="s">
        <v>117</v>
      </c>
      <c r="E3" s="66" t="s">
        <v>184</v>
      </c>
      <c r="F3" s="22" t="s">
        <v>185</v>
      </c>
    </row>
    <row r="4" spans="1:7">
      <c r="A4" s="4" t="s">
        <v>96</v>
      </c>
      <c r="B4" s="62">
        <v>686295</v>
      </c>
      <c r="C4" s="63">
        <v>706520</v>
      </c>
      <c r="D4" s="63">
        <v>706190</v>
      </c>
      <c r="E4" s="63">
        <v>720836</v>
      </c>
      <c r="F4" s="64">
        <v>721489</v>
      </c>
    </row>
    <row r="5" spans="1:7" ht="13.5" thickBot="1">
      <c r="A5" s="1" t="s">
        <v>97</v>
      </c>
      <c r="B5" s="65">
        <v>637761</v>
      </c>
      <c r="C5" s="6">
        <v>655282</v>
      </c>
      <c r="D5" s="6">
        <v>652740</v>
      </c>
      <c r="E5" s="6">
        <v>659816</v>
      </c>
      <c r="F5" s="7">
        <v>676810</v>
      </c>
    </row>
    <row r="6" spans="1:7" ht="13.5" thickBot="1">
      <c r="A6" s="10" t="s">
        <v>98</v>
      </c>
      <c r="B6" s="71">
        <v>48534.022999499997</v>
      </c>
      <c r="C6" s="72">
        <v>51238.723000500002</v>
      </c>
      <c r="D6" s="72">
        <v>53450.405000899998</v>
      </c>
      <c r="E6" s="72">
        <v>61021.112999899997</v>
      </c>
      <c r="F6" s="73">
        <v>44679.001999560009</v>
      </c>
    </row>
    <row r="7" spans="1:7">
      <c r="A7" s="25" t="s">
        <v>169</v>
      </c>
      <c r="B7" s="70"/>
      <c r="C7" s="27"/>
      <c r="D7" s="27"/>
      <c r="E7" s="27"/>
      <c r="F7" s="28"/>
    </row>
    <row r="8" spans="1:7">
      <c r="A8" s="4" t="s">
        <v>99</v>
      </c>
      <c r="B8" s="50">
        <v>14895</v>
      </c>
      <c r="C8" s="51">
        <v>15790</v>
      </c>
      <c r="D8" s="51">
        <v>16607</v>
      </c>
      <c r="E8" s="51">
        <v>17126</v>
      </c>
      <c r="F8" s="5">
        <v>17440</v>
      </c>
      <c r="G8" s="185"/>
    </row>
    <row r="9" spans="1:7">
      <c r="A9" s="45" t="s">
        <v>100</v>
      </c>
      <c r="B9" s="50">
        <v>7550</v>
      </c>
      <c r="C9" s="51">
        <v>8037</v>
      </c>
      <c r="D9" s="51">
        <v>8524</v>
      </c>
      <c r="E9" s="51">
        <v>9008</v>
      </c>
      <c r="F9" s="5">
        <v>9494</v>
      </c>
    </row>
    <row r="10" spans="1:7">
      <c r="A10" s="45" t="s">
        <v>101</v>
      </c>
      <c r="B10" s="50">
        <v>9374.3052650999998</v>
      </c>
      <c r="C10" s="51">
        <v>11094.940378399999</v>
      </c>
      <c r="D10" s="51">
        <v>11671.879610399999</v>
      </c>
      <c r="E10" s="51">
        <v>11553.420001500001</v>
      </c>
      <c r="F10" s="5">
        <v>11606.617882499999</v>
      </c>
    </row>
    <row r="11" spans="1:7">
      <c r="A11" s="45" t="s">
        <v>228</v>
      </c>
      <c r="B11" s="262">
        <v>1120</v>
      </c>
      <c r="C11" s="51">
        <v>2267</v>
      </c>
      <c r="D11" s="51">
        <v>2276</v>
      </c>
      <c r="E11" s="51">
        <v>2397</v>
      </c>
      <c r="F11" s="5">
        <v>2163</v>
      </c>
    </row>
    <row r="12" spans="1:7">
      <c r="A12" s="45" t="s">
        <v>103</v>
      </c>
      <c r="B12" s="50">
        <v>-1400.664</v>
      </c>
      <c r="C12" s="51">
        <v>-4317.4650000000001</v>
      </c>
      <c r="D12" s="51">
        <v>-2299.9340000000002</v>
      </c>
      <c r="E12" s="51">
        <v>-3685.4229999999998</v>
      </c>
      <c r="F12" s="5">
        <v>-6302.3540000000003</v>
      </c>
    </row>
    <row r="13" spans="1:7" ht="22.5">
      <c r="A13" s="45" t="s">
        <v>104</v>
      </c>
      <c r="B13" s="50">
        <v>-1357</v>
      </c>
      <c r="C13" s="51">
        <v>-1525</v>
      </c>
      <c r="D13" s="51">
        <v>-894</v>
      </c>
      <c r="E13" s="51">
        <v>-228</v>
      </c>
      <c r="F13" s="5">
        <v>-228</v>
      </c>
    </row>
    <row r="14" spans="1:7">
      <c r="A14" s="45" t="s">
        <v>105</v>
      </c>
      <c r="B14" s="50">
        <v>1119</v>
      </c>
      <c r="C14" s="51">
        <v>1283</v>
      </c>
      <c r="D14" s="51">
        <v>1471</v>
      </c>
      <c r="E14" s="51">
        <v>2170</v>
      </c>
      <c r="F14" s="5">
        <v>2529</v>
      </c>
    </row>
    <row r="15" spans="1:7">
      <c r="A15" s="45" t="s">
        <v>223</v>
      </c>
      <c r="B15" s="50">
        <v>-5616</v>
      </c>
      <c r="C15" s="51">
        <v>-7720</v>
      </c>
      <c r="D15" s="51">
        <v>-8750</v>
      </c>
      <c r="E15" s="51">
        <v>-12058</v>
      </c>
      <c r="F15" s="5">
        <v>-12565</v>
      </c>
    </row>
    <row r="16" spans="1:7">
      <c r="A16" s="45" t="s">
        <v>224</v>
      </c>
      <c r="B16" s="50">
        <v>0</v>
      </c>
      <c r="C16" s="51">
        <v>0</v>
      </c>
      <c r="D16" s="51">
        <v>0</v>
      </c>
      <c r="E16" s="51">
        <v>9460</v>
      </c>
      <c r="F16" s="5">
        <v>0</v>
      </c>
    </row>
    <row r="17" spans="1:6">
      <c r="A17" s="45" t="s">
        <v>225</v>
      </c>
      <c r="B17" s="50">
        <v>1611</v>
      </c>
      <c r="C17" s="51">
        <v>1826</v>
      </c>
      <c r="D17" s="51">
        <v>1881</v>
      </c>
      <c r="E17" s="51">
        <v>1966</v>
      </c>
      <c r="F17" s="5">
        <v>1862</v>
      </c>
    </row>
    <row r="18" spans="1:6">
      <c r="A18" s="45" t="s">
        <v>226</v>
      </c>
      <c r="B18" s="262">
        <v>4240</v>
      </c>
      <c r="C18" s="51">
        <v>4537</v>
      </c>
      <c r="D18" s="51">
        <v>4378</v>
      </c>
      <c r="E18" s="51">
        <v>4679</v>
      </c>
      <c r="F18" s="5">
        <v>4574</v>
      </c>
    </row>
    <row r="19" spans="1:6">
      <c r="A19" s="45" t="s">
        <v>227</v>
      </c>
      <c r="B19" s="262">
        <v>5600</v>
      </c>
      <c r="C19" s="51">
        <v>5540</v>
      </c>
      <c r="D19" s="51">
        <v>4714</v>
      </c>
      <c r="E19" s="51">
        <v>2982</v>
      </c>
      <c r="F19" s="5">
        <v>2744</v>
      </c>
    </row>
    <row r="20" spans="1:6">
      <c r="A20" s="45" t="s">
        <v>109</v>
      </c>
      <c r="B20" s="50">
        <v>1380.0887350200001</v>
      </c>
      <c r="C20" s="51">
        <v>3303.7926218000002</v>
      </c>
      <c r="D20" s="51">
        <v>1335.4563894000003</v>
      </c>
      <c r="E20" s="51">
        <v>3987.6989981400002</v>
      </c>
      <c r="F20" s="5">
        <v>4288.0111174800004</v>
      </c>
    </row>
    <row r="21" spans="1:6">
      <c r="A21" s="25" t="s">
        <v>170</v>
      </c>
      <c r="B21" s="50"/>
      <c r="C21" s="51"/>
      <c r="D21" s="51"/>
      <c r="E21" s="51"/>
      <c r="F21" s="5"/>
    </row>
    <row r="22" spans="1:6">
      <c r="A22" s="45" t="s">
        <v>102</v>
      </c>
      <c r="B22" s="50">
        <v>1819.69473498</v>
      </c>
      <c r="C22" s="51">
        <v>2064.0596216200001</v>
      </c>
      <c r="D22" s="51">
        <v>2223.1203896000002</v>
      </c>
      <c r="E22" s="51">
        <v>2142.5799985499998</v>
      </c>
      <c r="F22" s="5">
        <v>2098.3821174600002</v>
      </c>
    </row>
    <row r="23" spans="1:6">
      <c r="A23" s="45" t="s">
        <v>226</v>
      </c>
      <c r="B23" s="50">
        <v>-1039</v>
      </c>
      <c r="C23" s="51">
        <v>-1114</v>
      </c>
      <c r="D23" s="51">
        <v>-647</v>
      </c>
      <c r="E23" s="51">
        <v>-406</v>
      </c>
      <c r="F23" s="5">
        <v>1627</v>
      </c>
    </row>
    <row r="24" spans="1:6" ht="13.5" thickBot="1">
      <c r="A24" s="46" t="s">
        <v>387</v>
      </c>
      <c r="B24" s="65">
        <v>9237.5982650999995</v>
      </c>
      <c r="C24" s="6">
        <v>10172.3953781</v>
      </c>
      <c r="D24" s="6">
        <v>10959.882609799999</v>
      </c>
      <c r="E24" s="6">
        <v>9926.8370013999993</v>
      </c>
      <c r="F24" s="7">
        <v>3348.3448824100001</v>
      </c>
    </row>
    <row r="25" spans="1:6" ht="36" customHeight="1">
      <c r="A25" s="857" t="s">
        <v>106</v>
      </c>
      <c r="B25" s="857"/>
      <c r="C25" s="857"/>
      <c r="D25" s="857"/>
      <c r="E25" s="857"/>
      <c r="F25" s="857"/>
    </row>
    <row r="26" spans="1:6" ht="45.75" customHeight="1">
      <c r="A26" s="856" t="s">
        <v>107</v>
      </c>
      <c r="B26" s="856"/>
      <c r="C26" s="856"/>
      <c r="D26" s="856"/>
      <c r="E26" s="856"/>
      <c r="F26" s="856"/>
    </row>
    <row r="27" spans="1:6" ht="30" customHeight="1">
      <c r="A27" s="856" t="s">
        <v>108</v>
      </c>
      <c r="B27" s="856"/>
      <c r="C27" s="856"/>
      <c r="D27" s="856"/>
      <c r="E27" s="856"/>
      <c r="F27" s="856"/>
    </row>
    <row r="28" spans="1:6" ht="54" customHeight="1">
      <c r="A28" s="854" t="s">
        <v>388</v>
      </c>
      <c r="B28" s="855"/>
      <c r="C28" s="855"/>
      <c r="D28" s="855"/>
      <c r="E28" s="855"/>
      <c r="F28" s="855"/>
    </row>
    <row r="29" spans="1:6">
      <c r="A29" s="113"/>
      <c r="B29" s="69"/>
      <c r="C29" s="69"/>
      <c r="D29" s="69"/>
      <c r="E29" s="69"/>
      <c r="F29" s="69"/>
    </row>
    <row r="30" spans="1:6">
      <c r="A30" s="666" t="s">
        <v>458</v>
      </c>
      <c r="B30" s="69"/>
      <c r="C30" s="69"/>
      <c r="D30" s="69"/>
      <c r="E30" s="69"/>
      <c r="F30" s="69"/>
    </row>
  </sheetData>
  <mergeCells count="7">
    <mergeCell ref="A28:F28"/>
    <mergeCell ref="A26:F26"/>
    <mergeCell ref="A27:F27"/>
    <mergeCell ref="A1:F1"/>
    <mergeCell ref="A2:A3"/>
    <mergeCell ref="B2:F2"/>
    <mergeCell ref="A25:F25"/>
  </mergeCells>
  <phoneticPr fontId="0" type="noConversion"/>
  <hyperlinks>
    <hyperlink ref="A30" location="'List of Tables'!A1" display="Back to contents"/>
  </hyperlinks>
  <pageMargins left="0.75" right="0.75" top="1" bottom="1" header="0.5" footer="0.5"/>
  <pageSetup paperSize="9" orientation="landscape" horizontalDpi="300" verticalDpi="3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31"/>
  <sheetViews>
    <sheetView workbookViewId="0">
      <selection activeCell="E17" sqref="E17"/>
    </sheetView>
  </sheetViews>
  <sheetFormatPr defaultRowHeight="12.75"/>
  <cols>
    <col min="1" max="1" width="44.140625" customWidth="1"/>
    <col min="2" max="6" width="9.140625" customWidth="1"/>
  </cols>
  <sheetData>
    <row r="1" spans="1:6" ht="20.25" customHeight="1" thickBot="1">
      <c r="A1" s="675" t="s">
        <v>392</v>
      </c>
      <c r="B1" s="686"/>
      <c r="C1" s="686"/>
      <c r="D1" s="686"/>
      <c r="E1" s="686"/>
      <c r="F1" s="687"/>
    </row>
    <row r="2" spans="1:6">
      <c r="A2" s="711"/>
      <c r="B2" s="773" t="s">
        <v>5</v>
      </c>
      <c r="C2" s="839"/>
      <c r="D2" s="839"/>
      <c r="E2" s="839"/>
      <c r="F2" s="774"/>
    </row>
    <row r="3" spans="1:6" ht="14.25" customHeight="1" thickBot="1">
      <c r="A3" s="712"/>
      <c r="B3" s="384" t="s">
        <v>4</v>
      </c>
      <c r="C3" s="2" t="s">
        <v>115</v>
      </c>
      <c r="D3" s="2" t="s">
        <v>117</v>
      </c>
      <c r="E3" s="2" t="s">
        <v>184</v>
      </c>
      <c r="F3" s="261" t="s">
        <v>185</v>
      </c>
    </row>
    <row r="4" spans="1:6" ht="14.25" customHeight="1">
      <c r="A4" s="260" t="s">
        <v>238</v>
      </c>
      <c r="B4" s="263">
        <v>63533.250498099995</v>
      </c>
      <c r="C4" s="263">
        <v>65111.870120399995</v>
      </c>
      <c r="D4" s="263">
        <v>65767.799455899993</v>
      </c>
      <c r="E4" s="263">
        <v>67848.030126699989</v>
      </c>
      <c r="F4" s="386">
        <v>66387.791382799987</v>
      </c>
    </row>
    <row r="5" spans="1:6" ht="14.25" customHeight="1" thickBot="1">
      <c r="A5" s="260" t="s">
        <v>239</v>
      </c>
      <c r="B5" s="263">
        <v>58922</v>
      </c>
      <c r="C5" s="263">
        <v>59800</v>
      </c>
      <c r="D5" s="263">
        <v>60335</v>
      </c>
      <c r="E5" s="263">
        <v>61963</v>
      </c>
      <c r="F5" s="386">
        <v>61894</v>
      </c>
    </row>
    <row r="6" spans="1:6" ht="14.25" customHeight="1" thickBot="1">
      <c r="A6" s="385" t="s">
        <v>110</v>
      </c>
      <c r="B6" s="71">
        <v>4611.0072870399999</v>
      </c>
      <c r="C6" s="72">
        <v>5311.6370496</v>
      </c>
      <c r="D6" s="72">
        <v>5432.1305026199998</v>
      </c>
      <c r="E6" s="72">
        <v>5884.3056517999994</v>
      </c>
      <c r="F6" s="73">
        <v>4495.2347844400001</v>
      </c>
    </row>
    <row r="7" spans="1:6" ht="14.25" customHeight="1" thickBot="1">
      <c r="A7" s="47" t="s">
        <v>111</v>
      </c>
      <c r="B7" s="74">
        <v>9.5005668231695997E-2</v>
      </c>
      <c r="C7" s="75">
        <v>0.1036645087651417</v>
      </c>
      <c r="D7" s="75">
        <v>0.10162936094737791</v>
      </c>
      <c r="E7" s="75">
        <v>9.6430651007785501E-2</v>
      </c>
      <c r="F7" s="76">
        <v>0.1006117993522834</v>
      </c>
    </row>
    <row r="8" spans="1:6">
      <c r="A8" s="25" t="s">
        <v>389</v>
      </c>
      <c r="B8" s="82"/>
      <c r="C8" s="83"/>
      <c r="D8" s="83"/>
      <c r="E8" s="83"/>
      <c r="F8" s="84"/>
    </row>
    <row r="9" spans="1:6">
      <c r="A9" s="4" t="s">
        <v>99</v>
      </c>
      <c r="B9" s="50">
        <v>1281.45631847</v>
      </c>
      <c r="C9" s="51">
        <v>1336.0878517699998</v>
      </c>
      <c r="D9" s="51">
        <v>1398.37554333</v>
      </c>
      <c r="E9" s="51">
        <v>1393.0444720700002</v>
      </c>
      <c r="F9" s="5">
        <v>1432.5121237800001</v>
      </c>
    </row>
    <row r="10" spans="1:6">
      <c r="A10" s="45" t="s">
        <v>100</v>
      </c>
      <c r="B10" s="50">
        <v>716.29765015999999</v>
      </c>
      <c r="C10" s="51">
        <v>769.64330872000005</v>
      </c>
      <c r="D10" s="51">
        <v>828.44206263000001</v>
      </c>
      <c r="E10" s="51">
        <v>877.4636727300001</v>
      </c>
      <c r="F10" s="5">
        <v>924.77532183000005</v>
      </c>
    </row>
    <row r="11" spans="1:6">
      <c r="A11" s="45" t="s">
        <v>101</v>
      </c>
      <c r="B11" s="50">
        <v>831.30173374000003</v>
      </c>
      <c r="C11" s="51">
        <v>963.89138916000002</v>
      </c>
      <c r="D11" s="51">
        <v>1010.2664907300001</v>
      </c>
      <c r="E11" s="51">
        <v>1000.5231353099999</v>
      </c>
      <c r="F11" s="5">
        <v>1011.90568237</v>
      </c>
    </row>
    <row r="12" spans="1:6">
      <c r="A12" s="45" t="s">
        <v>228</v>
      </c>
      <c r="B12" s="262">
        <v>96.405947860999987</v>
      </c>
      <c r="C12" s="51">
        <v>189.62150055299998</v>
      </c>
      <c r="D12" s="51">
        <v>189.70943455299999</v>
      </c>
      <c r="E12" s="51">
        <v>199.40595060799998</v>
      </c>
      <c r="F12" s="5">
        <v>180.00483286399998</v>
      </c>
    </row>
    <row r="13" spans="1:6">
      <c r="A13" s="45" t="s">
        <v>103</v>
      </c>
      <c r="B13" s="50">
        <v>-44.552</v>
      </c>
      <c r="C13" s="51">
        <v>75.846000000000004</v>
      </c>
      <c r="D13" s="51">
        <v>84.757999999999996</v>
      </c>
      <c r="E13" s="51">
        <v>-123.68</v>
      </c>
      <c r="F13" s="5">
        <v>-7.875</v>
      </c>
    </row>
    <row r="14" spans="1:6" ht="22.5">
      <c r="A14" s="45" t="s">
        <v>390</v>
      </c>
      <c r="B14" s="50">
        <v>-99.177571594</v>
      </c>
      <c r="C14" s="51">
        <v>-111.53184572000001</v>
      </c>
      <c r="D14" s="51">
        <v>-64.693380469999994</v>
      </c>
      <c r="E14" s="51">
        <v>-20.62425447</v>
      </c>
      <c r="F14" s="5">
        <v>-20.62425447</v>
      </c>
    </row>
    <row r="15" spans="1:6">
      <c r="A15" s="45" t="s">
        <v>391</v>
      </c>
      <c r="B15" s="50">
        <v>130.921683226</v>
      </c>
      <c r="C15" s="51">
        <v>152.22033898399999</v>
      </c>
      <c r="D15" s="51">
        <v>174.52542372799996</v>
      </c>
      <c r="E15" s="51">
        <v>257.457627118</v>
      </c>
      <c r="F15" s="5">
        <v>300.05084745599999</v>
      </c>
    </row>
    <row r="16" spans="1:6">
      <c r="A16" s="45" t="s">
        <v>223</v>
      </c>
      <c r="B16" s="262">
        <v>-471.66426869999998</v>
      </c>
      <c r="C16" s="51">
        <v>-647.1208286000001</v>
      </c>
      <c r="D16" s="51">
        <v>-732.23787949999996</v>
      </c>
      <c r="E16" s="51">
        <v>-1004.6903577</v>
      </c>
      <c r="F16" s="5">
        <v>-1043.5008250000001</v>
      </c>
    </row>
    <row r="17" spans="1:9">
      <c r="A17" s="45" t="s">
        <v>224</v>
      </c>
      <c r="B17" s="262">
        <v>0</v>
      </c>
      <c r="C17" s="51">
        <v>0</v>
      </c>
      <c r="D17" s="51">
        <v>0</v>
      </c>
      <c r="E17" s="51">
        <v>789.46573025999999</v>
      </c>
      <c r="F17" s="5">
        <v>0</v>
      </c>
    </row>
    <row r="18" spans="1:9">
      <c r="A18" s="45" t="s">
        <v>225</v>
      </c>
      <c r="B18" s="262">
        <v>148.34038583500001</v>
      </c>
      <c r="C18" s="51">
        <v>167.93791549600002</v>
      </c>
      <c r="D18" s="51">
        <v>172.02768293399998</v>
      </c>
      <c r="E18" s="51">
        <v>174.37277842400002</v>
      </c>
      <c r="F18" s="5">
        <v>167.501931877</v>
      </c>
    </row>
    <row r="19" spans="1:9">
      <c r="A19" s="45" t="s">
        <v>226</v>
      </c>
      <c r="B19" s="262">
        <v>445.00487205400003</v>
      </c>
      <c r="C19" s="51">
        <v>495.71204007600005</v>
      </c>
      <c r="D19" s="51">
        <v>419.90765376200005</v>
      </c>
      <c r="E19" s="51">
        <v>366.54027847499998</v>
      </c>
      <c r="F19" s="5">
        <v>346.22612698299997</v>
      </c>
    </row>
    <row r="20" spans="1:9">
      <c r="A20" s="45" t="s">
        <v>227</v>
      </c>
      <c r="B20" s="262">
        <v>434.43603409000002</v>
      </c>
      <c r="C20" s="51">
        <v>422.52854279799999</v>
      </c>
      <c r="D20" s="51">
        <v>350.95034027600002</v>
      </c>
      <c r="E20" s="51">
        <v>218.91989769400001</v>
      </c>
      <c r="F20" s="5">
        <v>201.44753594599999</v>
      </c>
      <c r="H20" s="85"/>
    </row>
    <row r="21" spans="1:9">
      <c r="A21" s="45" t="s">
        <v>109</v>
      </c>
      <c r="B21" s="50">
        <v>125.18275041699999</v>
      </c>
      <c r="C21" s="51">
        <v>295.35396746999993</v>
      </c>
      <c r="D21" s="51">
        <v>125.56761238000001</v>
      </c>
      <c r="E21" s="51">
        <v>362.54339074300003</v>
      </c>
      <c r="F21" s="5">
        <v>382.28651664589995</v>
      </c>
    </row>
    <row r="22" spans="1:9">
      <c r="A22" s="52" t="s">
        <v>240</v>
      </c>
      <c r="B22" s="50"/>
      <c r="C22" s="51"/>
      <c r="D22" s="51"/>
      <c r="E22" s="51"/>
      <c r="F22" s="5"/>
    </row>
    <row r="23" spans="1:9">
      <c r="A23" s="45" t="s">
        <v>102</v>
      </c>
      <c r="B23" s="50">
        <v>161.36826626499999</v>
      </c>
      <c r="C23" s="51">
        <v>179.318610839</v>
      </c>
      <c r="D23" s="51">
        <v>192.423509274</v>
      </c>
      <c r="E23" s="51">
        <v>185.54686469699999</v>
      </c>
      <c r="F23" s="5">
        <v>182.94431762399998</v>
      </c>
    </row>
    <row r="24" spans="1:9">
      <c r="A24" s="45" t="s">
        <v>226</v>
      </c>
      <c r="B24" s="262">
        <v>-57.602483169999999</v>
      </c>
      <c r="C24" s="51">
        <v>-41.591623799000004</v>
      </c>
      <c r="D24" s="51">
        <v>-113.97943185999999</v>
      </c>
      <c r="E24" s="51">
        <v>-50.858112449999993</v>
      </c>
      <c r="F24" s="5">
        <v>83.766279856600008</v>
      </c>
    </row>
    <row r="25" spans="1:9" ht="13.5" thickBot="1">
      <c r="A25" s="46" t="s">
        <v>387</v>
      </c>
      <c r="B25" s="65">
        <v>913.28796833999991</v>
      </c>
      <c r="C25" s="6">
        <v>1063.7198819079999</v>
      </c>
      <c r="D25" s="6">
        <v>1396.0874407900001</v>
      </c>
      <c r="E25" s="6">
        <v>1258.87457814</v>
      </c>
      <c r="F25" s="7">
        <v>353.81334664600001</v>
      </c>
    </row>
    <row r="26" spans="1:9" ht="37.5" customHeight="1">
      <c r="A26" s="857" t="s">
        <v>106</v>
      </c>
      <c r="B26" s="857"/>
      <c r="C26" s="857"/>
      <c r="D26" s="857"/>
      <c r="E26" s="857"/>
      <c r="F26" s="857"/>
    </row>
    <row r="27" spans="1:9" ht="35.25" customHeight="1">
      <c r="A27" s="856" t="s">
        <v>107</v>
      </c>
      <c r="B27" s="856"/>
      <c r="C27" s="856"/>
      <c r="D27" s="856"/>
      <c r="E27" s="856"/>
      <c r="F27" s="856"/>
      <c r="G27" s="69"/>
      <c r="I27" s="69"/>
    </row>
    <row r="28" spans="1:9" ht="30" customHeight="1">
      <c r="A28" s="856" t="s">
        <v>108</v>
      </c>
      <c r="B28" s="856"/>
      <c r="C28" s="856"/>
      <c r="D28" s="856"/>
      <c r="E28" s="856"/>
      <c r="F28" s="856"/>
    </row>
    <row r="29" spans="1:9" ht="33.75" customHeight="1">
      <c r="A29" s="854" t="s">
        <v>388</v>
      </c>
      <c r="B29" s="855"/>
      <c r="C29" s="855"/>
      <c r="D29" s="855"/>
      <c r="E29" s="855"/>
      <c r="F29" s="855"/>
    </row>
    <row r="31" spans="1:9">
      <c r="A31" s="666" t="s">
        <v>458</v>
      </c>
    </row>
  </sheetData>
  <mergeCells count="7">
    <mergeCell ref="A27:F27"/>
    <mergeCell ref="A28:F28"/>
    <mergeCell ref="A29:F29"/>
    <mergeCell ref="A1:F1"/>
    <mergeCell ref="A2:A3"/>
    <mergeCell ref="B2:F2"/>
    <mergeCell ref="A26:F26"/>
  </mergeCells>
  <phoneticPr fontId="0" type="noConversion"/>
  <hyperlinks>
    <hyperlink ref="A31" location="'List of Tables'!A1" display="Back to contents"/>
  </hyperlinks>
  <pageMargins left="0.75" right="0.75" top="1" bottom="1" header="0.5" footer="0.5"/>
  <pageSetup paperSize="9" orientation="landscape" horizontalDpi="300" verticalDpi="3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1"/>
    </sheetView>
  </sheetViews>
  <sheetFormatPr defaultRowHeight="12.75"/>
  <cols>
    <col min="1" max="1" width="53.28515625" customWidth="1"/>
  </cols>
  <sheetData>
    <row r="1" spans="1:6" ht="30" customHeight="1" thickBot="1">
      <c r="A1" s="675" t="s">
        <v>394</v>
      </c>
      <c r="B1" s="686"/>
      <c r="C1" s="686"/>
      <c r="D1" s="686"/>
      <c r="E1" s="686"/>
      <c r="F1" s="687"/>
    </row>
    <row r="2" spans="1:6">
      <c r="A2" s="858"/>
      <c r="B2" s="680" t="s">
        <v>5</v>
      </c>
      <c r="C2" s="695"/>
      <c r="D2" s="695"/>
      <c r="E2" s="695"/>
      <c r="F2" s="696"/>
    </row>
    <row r="3" spans="1:6" ht="13.5" thickBot="1">
      <c r="A3" s="859"/>
      <c r="B3" s="531" t="s">
        <v>4</v>
      </c>
      <c r="C3" s="532" t="s">
        <v>115</v>
      </c>
      <c r="D3" s="532" t="s">
        <v>117</v>
      </c>
      <c r="E3" s="532" t="s">
        <v>184</v>
      </c>
      <c r="F3" s="533" t="s">
        <v>185</v>
      </c>
    </row>
    <row r="4" spans="1:6" ht="13.5" thickBot="1">
      <c r="A4" s="256" t="s">
        <v>171</v>
      </c>
      <c r="B4" s="649">
        <v>63533.250498099995</v>
      </c>
      <c r="C4" s="490">
        <v>65111.870120399995</v>
      </c>
      <c r="D4" s="490">
        <v>65767.799455899993</v>
      </c>
      <c r="E4" s="490">
        <v>67848.030126699989</v>
      </c>
      <c r="F4" s="650">
        <v>66387.791382799987</v>
      </c>
    </row>
    <row r="5" spans="1:6">
      <c r="A5" s="257" t="s">
        <v>212</v>
      </c>
      <c r="B5" s="649">
        <v>4611.0072870399999</v>
      </c>
      <c r="C5" s="490">
        <v>5311.6370496</v>
      </c>
      <c r="D5" s="490">
        <v>5432.1305026199998</v>
      </c>
      <c r="E5" s="490">
        <v>5884.3056517999994</v>
      </c>
      <c r="F5" s="650">
        <v>4495.2347844400001</v>
      </c>
    </row>
    <row r="6" spans="1:6" ht="13.5" thickBot="1">
      <c r="A6" s="257" t="s">
        <v>229</v>
      </c>
      <c r="B6" s="649">
        <v>58922.243211059991</v>
      </c>
      <c r="C6" s="490">
        <v>59800.233070799994</v>
      </c>
      <c r="D6" s="490">
        <v>60335.668953279994</v>
      </c>
      <c r="E6" s="490">
        <v>61963.724474899987</v>
      </c>
      <c r="F6" s="650">
        <v>61892.556598359988</v>
      </c>
    </row>
    <row r="7" spans="1:6">
      <c r="A7" s="135" t="s">
        <v>395</v>
      </c>
      <c r="B7" s="651">
        <v>59206.131326578543</v>
      </c>
      <c r="C7" s="509">
        <v>60114.774332144734</v>
      </c>
      <c r="D7" s="509">
        <v>60711.149001049242</v>
      </c>
      <c r="E7" s="509">
        <v>62381.465003544268</v>
      </c>
      <c r="F7" s="652">
        <v>62327.205598728135</v>
      </c>
    </row>
    <row r="8" spans="1:6" ht="13.5" thickBot="1">
      <c r="A8" s="10" t="s">
        <v>172</v>
      </c>
      <c r="B8" s="653">
        <v>-283.88811551854991</v>
      </c>
      <c r="C8" s="462">
        <v>-314.54126134474132</v>
      </c>
      <c r="D8" s="462">
        <v>-375.4800477692508</v>
      </c>
      <c r="E8" s="462">
        <v>-417.74052864428393</v>
      </c>
      <c r="F8" s="463">
        <v>-434.64900036814441</v>
      </c>
    </row>
    <row r="9" spans="1:6" ht="49.5" customHeight="1">
      <c r="A9" s="744" t="s">
        <v>393</v>
      </c>
      <c r="B9" s="745"/>
      <c r="C9" s="745"/>
      <c r="D9" s="745"/>
      <c r="E9" s="745"/>
      <c r="F9" s="745"/>
    </row>
    <row r="11" spans="1:6">
      <c r="A11" s="666" t="s">
        <v>458</v>
      </c>
    </row>
    <row r="12" spans="1:6">
      <c r="A12" s="113"/>
    </row>
  </sheetData>
  <mergeCells count="4">
    <mergeCell ref="A1:F1"/>
    <mergeCell ref="A2:A3"/>
    <mergeCell ref="B2:F2"/>
    <mergeCell ref="A9:F9"/>
  </mergeCells>
  <hyperlinks>
    <hyperlink ref="A11" location="'List of Tables'!A1" display="Back to contents"/>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1"/>
    </sheetView>
  </sheetViews>
  <sheetFormatPr defaultRowHeight="12.75"/>
  <cols>
    <col min="1" max="1" width="56.42578125" customWidth="1"/>
  </cols>
  <sheetData>
    <row r="1" spans="1:6" ht="33.75" customHeight="1" thickBot="1">
      <c r="A1" s="675" t="s">
        <v>396</v>
      </c>
      <c r="B1" s="686"/>
      <c r="C1" s="686"/>
      <c r="D1" s="686"/>
      <c r="E1" s="686"/>
      <c r="F1" s="687"/>
    </row>
    <row r="2" spans="1:6">
      <c r="A2" s="858"/>
      <c r="B2" s="773" t="s">
        <v>5</v>
      </c>
      <c r="C2" s="839"/>
      <c r="D2" s="839"/>
      <c r="E2" s="839"/>
      <c r="F2" s="774"/>
    </row>
    <row r="3" spans="1:6" ht="13.5" thickBot="1">
      <c r="A3" s="859"/>
      <c r="B3" s="66" t="s">
        <v>4</v>
      </c>
      <c r="C3" s="66" t="s">
        <v>115</v>
      </c>
      <c r="D3" s="66" t="s">
        <v>117</v>
      </c>
      <c r="E3" s="66" t="s">
        <v>184</v>
      </c>
      <c r="F3" s="22" t="s">
        <v>185</v>
      </c>
    </row>
    <row r="4" spans="1:6">
      <c r="A4" s="143" t="s">
        <v>173</v>
      </c>
      <c r="B4" s="426">
        <v>-112.15600000000001</v>
      </c>
      <c r="C4" s="427">
        <v>-126.301</v>
      </c>
      <c r="D4" s="427">
        <v>-130.63</v>
      </c>
      <c r="E4" s="427">
        <v>-160.11500000000001</v>
      </c>
      <c r="F4" s="428">
        <v>-163.51</v>
      </c>
    </row>
    <row r="5" spans="1:6">
      <c r="A5" s="143" t="s">
        <v>174</v>
      </c>
      <c r="B5" s="429">
        <v>0</v>
      </c>
      <c r="C5" s="430">
        <v>-0.81672599999999995</v>
      </c>
      <c r="D5" s="430">
        <v>-1.87416</v>
      </c>
      <c r="E5" s="430">
        <v>-11.663</v>
      </c>
      <c r="F5" s="431">
        <v>-13.268000000000001</v>
      </c>
    </row>
    <row r="6" spans="1:6">
      <c r="A6" s="143" t="s">
        <v>175</v>
      </c>
      <c r="B6" s="429">
        <v>-54.843000000000004</v>
      </c>
      <c r="C6" s="430">
        <v>-38.070999999999998</v>
      </c>
      <c r="D6" s="430">
        <v>-61.496000000000002</v>
      </c>
      <c r="E6" s="430">
        <v>-61.46</v>
      </c>
      <c r="F6" s="431">
        <v>-48.182000000000002</v>
      </c>
    </row>
    <row r="7" spans="1:6">
      <c r="A7" s="143" t="s">
        <v>176</v>
      </c>
      <c r="B7" s="429">
        <v>-4.4370000000000003</v>
      </c>
      <c r="C7" s="430">
        <v>-10.127000000000001</v>
      </c>
      <c r="D7" s="430">
        <v>-13.601000000000001</v>
      </c>
      <c r="E7" s="430">
        <v>-19.606999999999999</v>
      </c>
      <c r="F7" s="431">
        <v>-32.067999999999998</v>
      </c>
    </row>
    <row r="8" spans="1:6">
      <c r="A8" s="143" t="s">
        <v>133</v>
      </c>
      <c r="B8" s="429">
        <v>-9.6514755185498871</v>
      </c>
      <c r="C8" s="430">
        <v>1.5923646552587343</v>
      </c>
      <c r="D8" s="430">
        <v>3.1796122307491714</v>
      </c>
      <c r="E8" s="430">
        <v>0.58327135571607869</v>
      </c>
      <c r="F8" s="431">
        <v>-13.869200368144448</v>
      </c>
    </row>
    <row r="9" spans="1:6" ht="13.5" thickBot="1">
      <c r="A9" s="144" t="s">
        <v>177</v>
      </c>
      <c r="B9" s="432">
        <v>-102.80064</v>
      </c>
      <c r="C9" s="433">
        <v>-140.81790000000001</v>
      </c>
      <c r="D9" s="433">
        <v>-171.05849999999998</v>
      </c>
      <c r="E9" s="433">
        <v>-165.47879999999998</v>
      </c>
      <c r="F9" s="434">
        <v>-163.7518</v>
      </c>
    </row>
    <row r="10" spans="1:6" ht="13.5" thickBot="1">
      <c r="A10" s="145" t="s">
        <v>127</v>
      </c>
      <c r="B10" s="435">
        <v>-283.88811551854991</v>
      </c>
      <c r="C10" s="436">
        <v>-314.54126134474132</v>
      </c>
      <c r="D10" s="436">
        <v>-375.4800477692508</v>
      </c>
      <c r="E10" s="436">
        <v>-417.74052864428393</v>
      </c>
      <c r="F10" s="437">
        <v>-434.64900036814441</v>
      </c>
    </row>
    <row r="12" spans="1:6">
      <c r="A12" s="666" t="s">
        <v>458</v>
      </c>
    </row>
  </sheetData>
  <mergeCells count="3">
    <mergeCell ref="A1:F1"/>
    <mergeCell ref="A2:A3"/>
    <mergeCell ref="B2:F2"/>
  </mergeCells>
  <hyperlinks>
    <hyperlink ref="A12" location="'List of Tables'!A1" display="Back to contents"/>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sqref="A1:E1"/>
    </sheetView>
  </sheetViews>
  <sheetFormatPr defaultRowHeight="12.75"/>
  <cols>
    <col min="1" max="1" width="48.5703125" style="264" customWidth="1"/>
    <col min="2" max="2" width="10" style="264" bestFit="1" customWidth="1"/>
    <col min="3" max="16384" width="9.140625" style="264"/>
  </cols>
  <sheetData>
    <row r="1" spans="1:5" ht="33" customHeight="1" thickBot="1">
      <c r="A1" s="860" t="s">
        <v>400</v>
      </c>
      <c r="B1" s="861"/>
      <c r="C1" s="861"/>
      <c r="D1" s="861"/>
      <c r="E1" s="862"/>
    </row>
    <row r="2" spans="1:5" ht="13.5" thickBot="1">
      <c r="A2" s="827"/>
      <c r="B2" s="863" t="s">
        <v>5</v>
      </c>
      <c r="C2" s="864"/>
      <c r="D2" s="864"/>
      <c r="E2" s="865"/>
    </row>
    <row r="3" spans="1:5" ht="13.5" thickBot="1">
      <c r="A3" s="829"/>
      <c r="B3" s="265" t="s">
        <v>4</v>
      </c>
      <c r="C3" s="265" t="s">
        <v>115</v>
      </c>
      <c r="D3" s="265" t="s">
        <v>117</v>
      </c>
      <c r="E3" s="266" t="s">
        <v>184</v>
      </c>
    </row>
    <row r="4" spans="1:5">
      <c r="A4" s="267" t="s">
        <v>40</v>
      </c>
      <c r="B4" s="268"/>
      <c r="C4" s="268"/>
      <c r="D4" s="268"/>
      <c r="E4" s="269"/>
    </row>
    <row r="5" spans="1:5">
      <c r="A5" s="270" t="s">
        <v>397</v>
      </c>
      <c r="B5" s="125">
        <v>42053.6987782</v>
      </c>
      <c r="C5" s="125">
        <v>44318.474713999996</v>
      </c>
      <c r="D5" s="125">
        <v>46315.348041000005</v>
      </c>
      <c r="E5" s="89">
        <v>47565.966629000002</v>
      </c>
    </row>
    <row r="6" spans="1:5" ht="13.5" thickBot="1">
      <c r="A6" s="272" t="s">
        <v>398</v>
      </c>
      <c r="B6" s="273">
        <v>43316.180892499993</v>
      </c>
      <c r="C6" s="273">
        <v>45522.733276999999</v>
      </c>
      <c r="D6" s="273">
        <v>47279.193153999993</v>
      </c>
      <c r="E6" s="274">
        <v>48320.708746000004</v>
      </c>
    </row>
    <row r="7" spans="1:5" ht="13.5" thickBot="1">
      <c r="A7" s="275" t="s">
        <v>118</v>
      </c>
      <c r="B7" s="276">
        <v>1262.4821142999936</v>
      </c>
      <c r="C7" s="276">
        <v>1204.2585630000031</v>
      </c>
      <c r="D7" s="276">
        <v>963.84511299998849</v>
      </c>
      <c r="E7" s="277">
        <v>754.7421170000016</v>
      </c>
    </row>
    <row r="8" spans="1:5">
      <c r="A8" s="278" t="s">
        <v>41</v>
      </c>
      <c r="B8" s="268"/>
      <c r="C8" s="268"/>
      <c r="D8" s="268"/>
      <c r="E8" s="269"/>
    </row>
    <row r="9" spans="1:5">
      <c r="A9" s="270" t="s">
        <v>397</v>
      </c>
      <c r="B9" s="125">
        <v>510117.78234570002</v>
      </c>
      <c r="C9" s="125">
        <v>547100.22618170001</v>
      </c>
      <c r="D9" s="125">
        <v>565596.75052400003</v>
      </c>
      <c r="E9" s="89">
        <v>580292.92025600001</v>
      </c>
    </row>
    <row r="10" spans="1:5" ht="13.5" thickBot="1">
      <c r="A10" s="272" t="s">
        <v>398</v>
      </c>
      <c r="B10" s="273">
        <v>527271.838796</v>
      </c>
      <c r="C10" s="273">
        <v>564109.22618200001</v>
      </c>
      <c r="D10" s="273">
        <v>582449.694074</v>
      </c>
      <c r="E10" s="274">
        <v>595223.49233100004</v>
      </c>
    </row>
    <row r="11" spans="1:5" ht="13.5" thickBot="1">
      <c r="A11" s="275" t="s">
        <v>118</v>
      </c>
      <c r="B11" s="276">
        <v>17154.056450299977</v>
      </c>
      <c r="C11" s="276">
        <v>17009.000000300002</v>
      </c>
      <c r="D11" s="276">
        <v>16852.943549999967</v>
      </c>
      <c r="E11" s="277">
        <v>14930.572075000033</v>
      </c>
    </row>
    <row r="12" spans="1:5">
      <c r="A12" s="278" t="s">
        <v>119</v>
      </c>
      <c r="B12" s="268"/>
      <c r="C12" s="268"/>
      <c r="D12" s="268"/>
      <c r="E12" s="269"/>
    </row>
    <row r="13" spans="1:5">
      <c r="A13" s="270" t="s">
        <v>397</v>
      </c>
      <c r="B13" s="90">
        <v>8.2439193914829595E-2</v>
      </c>
      <c r="C13" s="90">
        <v>8.100613487825753E-2</v>
      </c>
      <c r="D13" s="90">
        <v>8.1887578028146224E-2</v>
      </c>
      <c r="E13" s="365">
        <v>8.1968890139166209E-2</v>
      </c>
    </row>
    <row r="14" spans="1:5" ht="13.5" thickBot="1">
      <c r="A14" s="272" t="s">
        <v>398</v>
      </c>
      <c r="B14" s="96">
        <v>8.215151598350183E-2</v>
      </c>
      <c r="C14" s="96">
        <v>8.0698437756649782E-2</v>
      </c>
      <c r="D14" s="96">
        <v>8.1173007102641193E-2</v>
      </c>
      <c r="E14" s="97">
        <v>8.118078229198851E-2</v>
      </c>
    </row>
    <row r="15" spans="1:5" ht="13.5" thickBot="1">
      <c r="A15" s="275" t="s">
        <v>120</v>
      </c>
      <c r="B15" s="98">
        <v>-2.8767793132776498E-4</v>
      </c>
      <c r="C15" s="98">
        <v>-3.0769712160774731E-4</v>
      </c>
      <c r="D15" s="98">
        <v>-7.1457092550503143E-4</v>
      </c>
      <c r="E15" s="99">
        <v>-7.8810784717769922E-4</v>
      </c>
    </row>
    <row r="17" spans="1:1">
      <c r="A17" s="666" t="s">
        <v>458</v>
      </c>
    </row>
  </sheetData>
  <mergeCells count="3">
    <mergeCell ref="A1:E1"/>
    <mergeCell ref="A2:A3"/>
    <mergeCell ref="B2:E2"/>
  </mergeCells>
  <hyperlinks>
    <hyperlink ref="A17" location="'List of Tables'!A1" display="Back to contents"/>
  </hyperlinks>
  <pageMargins left="0.75" right="0.75" top="1" bottom="1" header="0.5" footer="0.5"/>
  <pageSetup paperSize="9"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E1"/>
    </sheetView>
  </sheetViews>
  <sheetFormatPr defaultRowHeight="12.75"/>
  <cols>
    <col min="1" max="1" width="43.140625" style="264" customWidth="1"/>
    <col min="2" max="3" width="9.85546875" style="264" customWidth="1"/>
    <col min="4" max="4" width="9.140625" style="264"/>
    <col min="5" max="5" width="9.140625" style="264" customWidth="1"/>
    <col min="6" max="16384" width="9.140625" style="264"/>
  </cols>
  <sheetData>
    <row r="1" spans="1:6" ht="29.25" customHeight="1" thickBot="1">
      <c r="A1" s="866" t="s">
        <v>399</v>
      </c>
      <c r="B1" s="867"/>
      <c r="C1" s="867"/>
      <c r="D1" s="867"/>
      <c r="E1" s="868"/>
    </row>
    <row r="2" spans="1:6" ht="13.5" thickBot="1">
      <c r="A2" s="869"/>
      <c r="B2" s="871" t="s">
        <v>5</v>
      </c>
      <c r="C2" s="872"/>
      <c r="D2" s="871" t="s">
        <v>230</v>
      </c>
      <c r="E2" s="872"/>
    </row>
    <row r="3" spans="1:6" ht="13.5" thickBot="1">
      <c r="A3" s="870"/>
      <c r="B3" s="279" t="s">
        <v>40</v>
      </c>
      <c r="C3" s="280" t="s">
        <v>41</v>
      </c>
      <c r="D3" s="279" t="s">
        <v>40</v>
      </c>
      <c r="E3" s="280" t="s">
        <v>41</v>
      </c>
    </row>
    <row r="4" spans="1:6">
      <c r="A4" s="281" t="s">
        <v>45</v>
      </c>
      <c r="B4" s="282">
        <v>-9.0995179999990796</v>
      </c>
      <c r="C4" s="283">
        <v>704</v>
      </c>
      <c r="D4" s="440">
        <v>-8.3752237497751122E-4</v>
      </c>
      <c r="E4" s="441">
        <v>4.7654182263709042E-3</v>
      </c>
      <c r="F4" s="86"/>
    </row>
    <row r="5" spans="1:6">
      <c r="A5" s="284" t="s">
        <v>121</v>
      </c>
      <c r="B5" s="100">
        <v>-72.168781600000329</v>
      </c>
      <c r="C5" s="101">
        <v>574</v>
      </c>
      <c r="D5" s="440">
        <v>-2.513247980355637E-2</v>
      </c>
      <c r="E5" s="441">
        <v>1.6693811074918567E-2</v>
      </c>
      <c r="F5" s="86"/>
    </row>
    <row r="6" spans="1:6">
      <c r="A6" s="284" t="s">
        <v>47</v>
      </c>
      <c r="B6" s="282">
        <v>27.750011149999978</v>
      </c>
      <c r="C6" s="283">
        <v>0</v>
      </c>
      <c r="D6" s="440">
        <v>9.5086568673414321E-2</v>
      </c>
      <c r="E6" s="441">
        <v>0</v>
      </c>
      <c r="F6" s="86"/>
    </row>
    <row r="7" spans="1:6">
      <c r="A7" s="284" t="s">
        <v>48</v>
      </c>
      <c r="B7" s="282">
        <v>-11.095895089999999</v>
      </c>
      <c r="C7" s="283">
        <v>-7</v>
      </c>
      <c r="D7" s="440">
        <v>-4.1006014642483588E-2</v>
      </c>
      <c r="E7" s="441">
        <v>-2.242152466367713E-3</v>
      </c>
      <c r="F7" s="86"/>
    </row>
    <row r="8" spans="1:6">
      <c r="A8" s="284" t="s">
        <v>33</v>
      </c>
      <c r="B8" s="282">
        <v>-20.096989899999244</v>
      </c>
      <c r="C8" s="283">
        <v>0</v>
      </c>
      <c r="D8" s="440">
        <v>-2.3584268388155355E-3</v>
      </c>
      <c r="E8" s="441">
        <v>0</v>
      </c>
      <c r="F8" s="86"/>
    </row>
    <row r="9" spans="1:6">
      <c r="A9" s="284" t="s">
        <v>49</v>
      </c>
      <c r="B9" s="100">
        <v>221.90662590000102</v>
      </c>
      <c r="C9" s="101">
        <v>2393</v>
      </c>
      <c r="D9" s="440">
        <v>2.3740720027406573E-2</v>
      </c>
      <c r="E9" s="441">
        <v>2.1352344921122136E-2</v>
      </c>
      <c r="F9" s="86"/>
    </row>
    <row r="10" spans="1:6">
      <c r="A10" s="284" t="s">
        <v>50</v>
      </c>
      <c r="B10" s="282">
        <v>-89.357774200000222</v>
      </c>
      <c r="C10" s="283">
        <v>0</v>
      </c>
      <c r="D10" s="440">
        <v>-3.9570708921085704E-2</v>
      </c>
      <c r="E10" s="441">
        <v>0</v>
      </c>
      <c r="F10" s="86"/>
    </row>
    <row r="11" spans="1:6">
      <c r="A11" s="284" t="s">
        <v>51</v>
      </c>
      <c r="B11" s="282">
        <v>-7.3185397400000056</v>
      </c>
      <c r="C11" s="283">
        <v>0</v>
      </c>
      <c r="D11" s="440">
        <v>-1.5515515485890299E-2</v>
      </c>
      <c r="E11" s="441">
        <v>0</v>
      </c>
      <c r="F11" s="86"/>
    </row>
    <row r="12" spans="1:6">
      <c r="A12" s="284" t="s">
        <v>52</v>
      </c>
      <c r="B12" s="282">
        <v>155.04344830000014</v>
      </c>
      <c r="C12" s="283">
        <v>0</v>
      </c>
      <c r="D12" s="440">
        <v>0.1374309854086693</v>
      </c>
      <c r="E12" s="441">
        <v>0</v>
      </c>
      <c r="F12" s="86"/>
    </row>
    <row r="13" spans="1:6">
      <c r="A13" s="284" t="s">
        <v>53</v>
      </c>
      <c r="B13" s="282">
        <v>-38.971243780000009</v>
      </c>
      <c r="C13" s="283">
        <v>0</v>
      </c>
      <c r="D13" s="440">
        <v>-3.9778845144374075E-2</v>
      </c>
      <c r="E13" s="441">
        <v>0</v>
      </c>
      <c r="F13" s="86"/>
    </row>
    <row r="14" spans="1:6">
      <c r="A14" s="284" t="s">
        <v>54</v>
      </c>
      <c r="B14" s="282">
        <v>0.62840070999999398</v>
      </c>
      <c r="C14" s="283">
        <v>0</v>
      </c>
      <c r="D14" s="440">
        <v>5.2187069935901512E-3</v>
      </c>
      <c r="E14" s="441">
        <v>0</v>
      </c>
      <c r="F14" s="86"/>
    </row>
    <row r="15" spans="1:6">
      <c r="A15" s="284" t="s">
        <v>55</v>
      </c>
      <c r="B15" s="282">
        <v>0</v>
      </c>
      <c r="C15" s="283">
        <v>0</v>
      </c>
      <c r="D15" s="440">
        <v>0</v>
      </c>
      <c r="E15" s="441">
        <v>0</v>
      </c>
      <c r="F15" s="86"/>
    </row>
    <row r="16" spans="1:6">
      <c r="A16" s="284" t="s">
        <v>56</v>
      </c>
      <c r="B16" s="282">
        <v>-6.5129352600000061</v>
      </c>
      <c r="C16" s="283">
        <v>0</v>
      </c>
      <c r="D16" s="440">
        <v>-3.1423852185022187E-2</v>
      </c>
      <c r="E16" s="441">
        <v>0</v>
      </c>
      <c r="F16" s="86"/>
    </row>
    <row r="17" spans="1:6">
      <c r="A17" s="284" t="s">
        <v>57</v>
      </c>
      <c r="B17" s="282">
        <v>-0.58600998599999343</v>
      </c>
      <c r="C17" s="283">
        <v>0</v>
      </c>
      <c r="D17" s="440">
        <v>-5.8847500544434205E-3</v>
      </c>
      <c r="E17" s="441">
        <v>0</v>
      </c>
      <c r="F17" s="86"/>
    </row>
    <row r="18" spans="1:6">
      <c r="A18" s="284" t="s">
        <v>58</v>
      </c>
      <c r="B18" s="282">
        <v>-1.3253635820000014</v>
      </c>
      <c r="C18" s="283">
        <v>9</v>
      </c>
      <c r="D18" s="440">
        <v>-2.1255848542001837E-2</v>
      </c>
      <c r="E18" s="441">
        <v>1.3761467889908258E-2</v>
      </c>
      <c r="F18" s="86"/>
    </row>
    <row r="19" spans="1:6">
      <c r="A19" s="284" t="s">
        <v>59</v>
      </c>
      <c r="B19" s="282">
        <v>-1.000815173999996</v>
      </c>
      <c r="C19" s="283">
        <v>0</v>
      </c>
      <c r="D19" s="440">
        <v>-2.2183212090048136E-2</v>
      </c>
      <c r="E19" s="441">
        <v>0</v>
      </c>
      <c r="F19" s="86"/>
    </row>
    <row r="20" spans="1:6">
      <c r="A20" s="284" t="s">
        <v>60</v>
      </c>
      <c r="B20" s="282">
        <v>-29.379693530000026</v>
      </c>
      <c r="C20" s="283">
        <v>0</v>
      </c>
      <c r="D20" s="440">
        <v>-0.12066659842657033</v>
      </c>
      <c r="E20" s="441">
        <v>0</v>
      </c>
      <c r="F20" s="86"/>
    </row>
    <row r="21" spans="1:6">
      <c r="A21" s="284" t="s">
        <v>61</v>
      </c>
      <c r="B21" s="282">
        <v>0</v>
      </c>
      <c r="C21" s="283">
        <v>0</v>
      </c>
      <c r="D21" s="440">
        <v>0</v>
      </c>
      <c r="E21" s="441">
        <v>0</v>
      </c>
      <c r="F21" s="86"/>
    </row>
    <row r="22" spans="1:6">
      <c r="A22" s="284" t="s">
        <v>70</v>
      </c>
      <c r="B22" s="282">
        <v>-35.451237400000082</v>
      </c>
      <c r="C22" s="283">
        <v>-227</v>
      </c>
      <c r="D22" s="440">
        <v>-1.7893665932727565E-2</v>
      </c>
      <c r="E22" s="441">
        <v>-9.0539246968730051E-3</v>
      </c>
      <c r="F22" s="86"/>
    </row>
    <row r="23" spans="1:6">
      <c r="A23" s="284" t="s">
        <v>122</v>
      </c>
      <c r="B23" s="282">
        <v>-77</v>
      </c>
      <c r="C23" s="283">
        <v>6</v>
      </c>
      <c r="D23" s="440">
        <v>-3.8384845463609173E-2</v>
      </c>
      <c r="E23" s="441">
        <v>2.2831919022793865E-4</v>
      </c>
      <c r="F23" s="86"/>
    </row>
    <row r="24" spans="1:6">
      <c r="A24" s="284" t="s">
        <v>71</v>
      </c>
      <c r="B24" s="282">
        <v>124.21793789999992</v>
      </c>
      <c r="C24" s="283">
        <v>1182.572075</v>
      </c>
      <c r="D24" s="440">
        <v>0.11475371468589947</v>
      </c>
      <c r="E24" s="441">
        <v>9.1708366668630609E-2</v>
      </c>
      <c r="F24" s="86"/>
    </row>
    <row r="25" spans="1:6">
      <c r="A25" s="284" t="s">
        <v>65</v>
      </c>
      <c r="B25" s="282">
        <v>-161.31695769000004</v>
      </c>
      <c r="C25" s="283">
        <v>-1984</v>
      </c>
      <c r="D25" s="440">
        <v>-0.25909621719750048</v>
      </c>
      <c r="E25" s="441">
        <v>-0.26047000131285281</v>
      </c>
      <c r="F25" s="86"/>
    </row>
    <row r="26" spans="1:6">
      <c r="A26" s="284" t="s">
        <v>123</v>
      </c>
      <c r="B26" s="282">
        <v>605.67942919999996</v>
      </c>
      <c r="C26" s="283">
        <v>10096</v>
      </c>
      <c r="D26" s="440">
        <v>0.18651407893608796</v>
      </c>
      <c r="E26" s="441">
        <v>0.36591642202167374</v>
      </c>
      <c r="F26" s="86"/>
    </row>
    <row r="27" spans="1:6" ht="13.5" thickBot="1">
      <c r="A27" s="285" t="s">
        <v>66</v>
      </c>
      <c r="B27" s="286">
        <v>180.19801944</v>
      </c>
      <c r="C27" s="286">
        <v>2184</v>
      </c>
      <c r="D27" s="442">
        <v>1.4051503589900904</v>
      </c>
      <c r="E27" s="442">
        <v>1.5401974612129761</v>
      </c>
      <c r="F27" s="86"/>
    </row>
    <row r="28" spans="1:6" ht="13.5" thickBot="1">
      <c r="A28" s="287" t="s">
        <v>231</v>
      </c>
      <c r="B28" s="288">
        <v>754.74211766799272</v>
      </c>
      <c r="C28" s="289">
        <v>14930.572075000033</v>
      </c>
      <c r="D28" s="443">
        <v>1.5867271731585315E-2</v>
      </c>
      <c r="E28" s="444">
        <v>2.572937141541088E-2</v>
      </c>
      <c r="F28" s="86"/>
    </row>
    <row r="30" spans="1:6">
      <c r="A30" s="666" t="s">
        <v>458</v>
      </c>
    </row>
  </sheetData>
  <mergeCells count="4">
    <mergeCell ref="A1:E1"/>
    <mergeCell ref="A2:A3"/>
    <mergeCell ref="B2:C2"/>
    <mergeCell ref="D2:E2"/>
  </mergeCells>
  <hyperlinks>
    <hyperlink ref="A30" location="'List of Tables'!A1" display="Back to contents"/>
  </hyperlinks>
  <pageMargins left="0.75" right="0.75" top="1" bottom="1" header="0.5" footer="0.5"/>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sqref="A1:E1"/>
    </sheetView>
  </sheetViews>
  <sheetFormatPr defaultRowHeight="12.75"/>
  <cols>
    <col min="1" max="1" width="31.28515625" style="264" customWidth="1"/>
    <col min="2" max="3" width="9.85546875" style="264" customWidth="1"/>
    <col min="4" max="16384" width="9.140625" style="264"/>
  </cols>
  <sheetData>
    <row r="1" spans="1:5" ht="29.25" customHeight="1" thickBot="1">
      <c r="A1" s="873" t="s">
        <v>401</v>
      </c>
      <c r="B1" s="874"/>
      <c r="C1" s="874"/>
      <c r="D1" s="874"/>
      <c r="E1" s="874"/>
    </row>
    <row r="2" spans="1:5">
      <c r="A2" s="875"/>
      <c r="B2" s="877" t="s">
        <v>89</v>
      </c>
      <c r="C2" s="878"/>
      <c r="D2" s="878"/>
      <c r="E2" s="879"/>
    </row>
    <row r="3" spans="1:5" ht="13.5" thickBot="1">
      <c r="A3" s="876"/>
      <c r="B3" s="291" t="s">
        <v>4</v>
      </c>
      <c r="C3" s="265" t="s">
        <v>115</v>
      </c>
      <c r="D3" s="265" t="s">
        <v>117</v>
      </c>
      <c r="E3" s="266" t="s">
        <v>184</v>
      </c>
    </row>
    <row r="4" spans="1:5">
      <c r="A4" s="270" t="s">
        <v>90</v>
      </c>
      <c r="B4" s="292"/>
      <c r="C4" s="293"/>
      <c r="D4" s="293"/>
      <c r="E4" s="294"/>
    </row>
    <row r="5" spans="1:5">
      <c r="A5" s="295" t="s">
        <v>397</v>
      </c>
      <c r="B5" s="163">
        <v>67</v>
      </c>
      <c r="C5" s="125">
        <v>70</v>
      </c>
      <c r="D5" s="125">
        <v>67</v>
      </c>
      <c r="E5" s="89">
        <v>69</v>
      </c>
    </row>
    <row r="6" spans="1:5" ht="13.5" thickBot="1">
      <c r="A6" s="295" t="s">
        <v>398</v>
      </c>
      <c r="B6" s="296">
        <v>67</v>
      </c>
      <c r="C6" s="297">
        <v>70</v>
      </c>
      <c r="D6" s="297">
        <v>67</v>
      </c>
      <c r="E6" s="271">
        <v>69</v>
      </c>
    </row>
    <row r="7" spans="1:5" ht="13.5" thickBot="1">
      <c r="A7" s="654" t="s">
        <v>118</v>
      </c>
      <c r="B7" s="301">
        <v>0</v>
      </c>
      <c r="C7" s="302">
        <v>0</v>
      </c>
      <c r="D7" s="302">
        <v>0</v>
      </c>
      <c r="E7" s="303">
        <v>0</v>
      </c>
    </row>
    <row r="8" spans="1:5">
      <c r="A8" s="270" t="s">
        <v>91</v>
      </c>
      <c r="B8" s="296"/>
      <c r="C8" s="299"/>
      <c r="D8" s="299"/>
      <c r="E8" s="300"/>
    </row>
    <row r="9" spans="1:5">
      <c r="A9" s="295" t="s">
        <v>397</v>
      </c>
      <c r="B9" s="163">
        <v>4998</v>
      </c>
      <c r="C9" s="125">
        <v>6864</v>
      </c>
      <c r="D9" s="125">
        <v>9218</v>
      </c>
      <c r="E9" s="89">
        <v>4793</v>
      </c>
    </row>
    <row r="10" spans="1:5" ht="13.5" thickBot="1">
      <c r="A10" s="295" t="s">
        <v>398</v>
      </c>
      <c r="B10" s="296">
        <v>4998</v>
      </c>
      <c r="C10" s="297">
        <v>6864</v>
      </c>
      <c r="D10" s="297">
        <v>8840</v>
      </c>
      <c r="E10" s="271">
        <v>4393</v>
      </c>
    </row>
    <row r="11" spans="1:5" ht="13.5" thickBot="1">
      <c r="A11" s="275" t="s">
        <v>118</v>
      </c>
      <c r="B11" s="301">
        <v>0</v>
      </c>
      <c r="C11" s="302">
        <v>0</v>
      </c>
      <c r="D11" s="302">
        <v>-378</v>
      </c>
      <c r="E11" s="303">
        <v>-400</v>
      </c>
    </row>
    <row r="12" spans="1:5">
      <c r="A12" s="270" t="s">
        <v>92</v>
      </c>
      <c r="B12" s="296"/>
      <c r="C12" s="299"/>
      <c r="D12" s="299"/>
      <c r="E12" s="300"/>
    </row>
    <row r="13" spans="1:5">
      <c r="A13" s="295" t="s">
        <v>397</v>
      </c>
      <c r="B13" s="296">
        <v>923</v>
      </c>
      <c r="C13" s="297">
        <v>1458</v>
      </c>
      <c r="D13" s="297">
        <v>2032</v>
      </c>
      <c r="E13" s="271">
        <v>1737</v>
      </c>
    </row>
    <row r="14" spans="1:5" ht="13.5" thickBot="1">
      <c r="A14" s="295" t="s">
        <v>398</v>
      </c>
      <c r="B14" s="296">
        <v>923</v>
      </c>
      <c r="C14" s="297">
        <v>1458</v>
      </c>
      <c r="D14" s="297">
        <v>2032</v>
      </c>
      <c r="E14" s="271">
        <v>1737</v>
      </c>
    </row>
    <row r="15" spans="1:5" ht="13.5" thickBot="1">
      <c r="A15" s="275" t="s">
        <v>118</v>
      </c>
      <c r="B15" s="301">
        <v>0</v>
      </c>
      <c r="C15" s="302">
        <v>0</v>
      </c>
      <c r="D15" s="302">
        <v>0</v>
      </c>
      <c r="E15" s="303">
        <v>0</v>
      </c>
    </row>
    <row r="16" spans="1:5">
      <c r="A16" s="270" t="s">
        <v>254</v>
      </c>
      <c r="B16" s="296"/>
      <c r="C16" s="299"/>
      <c r="D16" s="299"/>
      <c r="E16" s="300"/>
    </row>
    <row r="17" spans="1:5">
      <c r="A17" s="295" t="s">
        <v>397</v>
      </c>
      <c r="B17" s="296">
        <v>3.2176542772999999</v>
      </c>
      <c r="C17" s="297">
        <v>13.773818309999999</v>
      </c>
      <c r="D17" s="297">
        <v>19.249475588999999</v>
      </c>
      <c r="E17" s="271">
        <v>33.079743972999999</v>
      </c>
    </row>
    <row r="18" spans="1:5" ht="13.5" thickBot="1">
      <c r="A18" s="295" t="s">
        <v>398</v>
      </c>
      <c r="B18" s="296">
        <v>3.1612042022</v>
      </c>
      <c r="C18" s="297">
        <v>13.773818309999999</v>
      </c>
      <c r="D18" s="297">
        <v>19.305925664</v>
      </c>
      <c r="E18" s="271">
        <v>14.507669285</v>
      </c>
    </row>
    <row r="19" spans="1:5" ht="13.5" thickBot="1">
      <c r="A19" s="654" t="s">
        <v>118</v>
      </c>
      <c r="B19" s="301">
        <v>-5.6450075099999886E-2</v>
      </c>
      <c r="C19" s="302">
        <v>0</v>
      </c>
      <c r="D19" s="302">
        <v>5.6450075000000766E-2</v>
      </c>
      <c r="E19" s="303">
        <v>-18.572074688000001</v>
      </c>
    </row>
    <row r="20" spans="1:5" ht="13.5" thickBot="1">
      <c r="A20" s="275" t="s">
        <v>231</v>
      </c>
      <c r="B20" s="301">
        <v>-5.6450075099999886E-2</v>
      </c>
      <c r="C20" s="302">
        <v>0</v>
      </c>
      <c r="D20" s="302">
        <v>-377.94354992500001</v>
      </c>
      <c r="E20" s="303">
        <v>-418.57207468799999</v>
      </c>
    </row>
    <row r="22" spans="1:5">
      <c r="A22" s="666" t="s">
        <v>458</v>
      </c>
    </row>
  </sheetData>
  <mergeCells count="3">
    <mergeCell ref="A1:E1"/>
    <mergeCell ref="A2:A3"/>
    <mergeCell ref="B2:E2"/>
  </mergeCells>
  <hyperlinks>
    <hyperlink ref="A22" location="'List of Tables'!A1" display="Back to contents"/>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5"/>
  <sheetViews>
    <sheetView workbookViewId="0">
      <selection sqref="A1:E1"/>
    </sheetView>
  </sheetViews>
  <sheetFormatPr defaultRowHeight="12.75"/>
  <cols>
    <col min="1" max="1" width="44.140625" customWidth="1"/>
    <col min="2" max="12" width="9" customWidth="1"/>
  </cols>
  <sheetData>
    <row r="1" spans="1:17" ht="21" customHeight="1" thickBot="1">
      <c r="A1" s="691" t="s">
        <v>328</v>
      </c>
      <c r="B1" s="692"/>
      <c r="C1" s="692"/>
      <c r="D1" s="692"/>
      <c r="E1" s="692"/>
      <c r="F1" s="692"/>
      <c r="G1" s="692"/>
      <c r="H1" s="692"/>
      <c r="I1" s="692"/>
      <c r="J1" s="692"/>
      <c r="K1" s="692"/>
      <c r="L1" s="692"/>
      <c r="M1" s="692"/>
      <c r="N1" s="692"/>
      <c r="O1" s="692"/>
      <c r="P1" s="692"/>
      <c r="Q1" s="692"/>
    </row>
    <row r="2" spans="1:17">
      <c r="A2" s="693"/>
      <c r="B2" s="680" t="s">
        <v>5</v>
      </c>
      <c r="C2" s="695"/>
      <c r="D2" s="695"/>
      <c r="E2" s="695"/>
      <c r="F2" s="695"/>
      <c r="G2" s="695"/>
      <c r="H2" s="695"/>
      <c r="I2" s="695"/>
      <c r="J2" s="695"/>
      <c r="K2" s="695"/>
      <c r="L2" s="695"/>
      <c r="M2" s="695"/>
      <c r="N2" s="695"/>
      <c r="O2" s="695"/>
      <c r="P2" s="695"/>
      <c r="Q2" s="696"/>
    </row>
    <row r="3" spans="1:17" ht="13.5" thickBot="1">
      <c r="A3" s="694"/>
      <c r="B3" s="66" t="s">
        <v>83</v>
      </c>
      <c r="C3" s="66" t="s">
        <v>84</v>
      </c>
      <c r="D3" s="66" t="s">
        <v>85</v>
      </c>
      <c r="E3" s="66" t="s">
        <v>86</v>
      </c>
      <c r="F3" s="66" t="s">
        <v>87</v>
      </c>
      <c r="G3" s="66" t="s">
        <v>88</v>
      </c>
      <c r="H3" s="66" t="s">
        <v>82</v>
      </c>
      <c r="I3" s="66" t="s">
        <v>0</v>
      </c>
      <c r="J3" s="66" t="s">
        <v>1</v>
      </c>
      <c r="K3" s="66" t="s">
        <v>2</v>
      </c>
      <c r="L3" s="66" t="s">
        <v>3</v>
      </c>
      <c r="M3" s="66" t="s">
        <v>4</v>
      </c>
      <c r="N3" s="66" t="s">
        <v>115</v>
      </c>
      <c r="O3" s="66" t="s">
        <v>117</v>
      </c>
      <c r="P3" s="2" t="s">
        <v>184</v>
      </c>
      <c r="Q3" s="526" t="s">
        <v>185</v>
      </c>
    </row>
    <row r="4" spans="1:17">
      <c r="A4" s="516" t="s">
        <v>325</v>
      </c>
      <c r="B4" s="127">
        <v>-3866.0155330500006</v>
      </c>
      <c r="C4" s="509">
        <v>-3718.9989522999977</v>
      </c>
      <c r="D4" s="127">
        <v>-4234.8100865999959</v>
      </c>
      <c r="E4" s="127">
        <v>-5335.8682841100017</v>
      </c>
      <c r="F4" s="127">
        <v>-7490.8625502799978</v>
      </c>
      <c r="G4" s="127">
        <v>-8000.5779535700021</v>
      </c>
      <c r="H4" s="127">
        <v>-8140.1500588500039</v>
      </c>
      <c r="I4" s="127">
        <v>-8060.2013294900007</v>
      </c>
      <c r="J4" s="127">
        <v>-8115.8173427099973</v>
      </c>
      <c r="K4" s="127">
        <v>-8932.9715711499957</v>
      </c>
      <c r="L4" s="127">
        <v>-11650.552857050003</v>
      </c>
      <c r="M4" s="127">
        <v>-16032.615710830001</v>
      </c>
      <c r="N4" s="127">
        <v>-16029.86104286</v>
      </c>
      <c r="O4" s="127">
        <v>-14732.023857430006</v>
      </c>
      <c r="P4" s="127">
        <v>-14851.15791466999</v>
      </c>
      <c r="Q4" s="150">
        <v>-13836.638989059995</v>
      </c>
    </row>
    <row r="5" spans="1:17">
      <c r="A5" s="518" t="s">
        <v>326</v>
      </c>
      <c r="B5" s="125">
        <v>-3648.2595952558354</v>
      </c>
      <c r="C5" s="125">
        <v>-3497.8281524821696</v>
      </c>
      <c r="D5" s="125">
        <v>-3852.2612117820472</v>
      </c>
      <c r="E5" s="125">
        <v>-4871.4913852733771</v>
      </c>
      <c r="F5" s="125">
        <v>-7056.4880394891943</v>
      </c>
      <c r="G5" s="125">
        <v>-7636.7675075880798</v>
      </c>
      <c r="H5" s="125">
        <v>-7700.8785764938639</v>
      </c>
      <c r="I5" s="125">
        <v>-7267.1307048840445</v>
      </c>
      <c r="J5" s="125">
        <v>-7362.9616906607407</v>
      </c>
      <c r="K5" s="125">
        <v>-8303.1285022569573</v>
      </c>
      <c r="L5" s="125">
        <v>-10602.757914182643</v>
      </c>
      <c r="M5" s="125">
        <v>-15529.517440811831</v>
      </c>
      <c r="N5" s="125">
        <v>-15325.317333067826</v>
      </c>
      <c r="O5" s="125">
        <v>-13815.220623764264</v>
      </c>
      <c r="P5" s="125">
        <v>-14333.548991260514</v>
      </c>
      <c r="Q5" s="89">
        <v>-13440.874820409748</v>
      </c>
    </row>
    <row r="6" spans="1:17">
      <c r="A6" s="518" t="s">
        <v>327</v>
      </c>
      <c r="B6" s="125">
        <v>-1908.157300540001</v>
      </c>
      <c r="C6" s="125">
        <v>-1623.0261000299988</v>
      </c>
      <c r="D6" s="125">
        <v>-432.2913430799972</v>
      </c>
      <c r="E6" s="125">
        <v>-738.26105522000216</v>
      </c>
      <c r="F6" s="125">
        <v>-2966.2426914099988</v>
      </c>
      <c r="G6" s="125">
        <v>-4258.1330698400016</v>
      </c>
      <c r="H6" s="125">
        <v>-3624.9121083200062</v>
      </c>
      <c r="I6" s="125">
        <v>165.92983491000132</v>
      </c>
      <c r="J6" s="125">
        <v>57.874719290004577</v>
      </c>
      <c r="K6" s="125">
        <v>-2108.3125886099961</v>
      </c>
      <c r="L6" s="125">
        <v>-81.499596300003304</v>
      </c>
      <c r="M6" s="125">
        <v>-10350.537845609999</v>
      </c>
      <c r="N6" s="125">
        <v>-8571.2191343300001</v>
      </c>
      <c r="O6" s="125">
        <v>-5064.1616092300055</v>
      </c>
      <c r="P6" s="125">
        <v>-9616.4486971999886</v>
      </c>
      <c r="Q6" s="89">
        <v>-9840.4775100999959</v>
      </c>
    </row>
    <row r="7" spans="1:17" ht="13.5" thickBot="1">
      <c r="A7" s="148" t="s">
        <v>41</v>
      </c>
      <c r="B7" s="92">
        <v>10172</v>
      </c>
      <c r="C7" s="461">
        <v>21027</v>
      </c>
      <c r="D7" s="92">
        <v>23613</v>
      </c>
      <c r="E7" s="92">
        <v>12480</v>
      </c>
      <c r="F7" s="92">
        <v>-11452</v>
      </c>
      <c r="G7" s="92">
        <v>-16448</v>
      </c>
      <c r="H7" s="92">
        <v>-21410</v>
      </c>
      <c r="I7" s="92">
        <v>-14983</v>
      </c>
      <c r="J7" s="92">
        <v>-8571</v>
      </c>
      <c r="K7" s="92">
        <v>-9334</v>
      </c>
      <c r="L7" s="92">
        <v>-51779</v>
      </c>
      <c r="M7" s="92">
        <v>-103811</v>
      </c>
      <c r="N7" s="92">
        <v>-93756</v>
      </c>
      <c r="O7" s="92">
        <v>-81921</v>
      </c>
      <c r="P7" s="92">
        <v>-83848</v>
      </c>
      <c r="Q7" s="93">
        <v>-71490</v>
      </c>
    </row>
    <row r="8" spans="1:17">
      <c r="A8" s="518"/>
      <c r="B8" s="688" t="s">
        <v>10</v>
      </c>
      <c r="C8" s="689"/>
      <c r="D8" s="689"/>
      <c r="E8" s="689"/>
      <c r="F8" s="689"/>
      <c r="G8" s="689"/>
      <c r="H8" s="689"/>
      <c r="I8" s="689"/>
      <c r="J8" s="689"/>
      <c r="K8" s="689"/>
      <c r="L8" s="689"/>
      <c r="M8" s="689"/>
      <c r="N8" s="689"/>
      <c r="O8" s="689"/>
      <c r="P8" s="689"/>
      <c r="Q8" s="690"/>
    </row>
    <row r="9" spans="1:17">
      <c r="A9" s="40" t="s">
        <v>325</v>
      </c>
      <c r="B9" s="504">
        <v>-5.1585551999315561E-2</v>
      </c>
      <c r="C9" s="239">
        <v>-4.8651286537731847E-2</v>
      </c>
      <c r="D9" s="239">
        <v>-5.281404434115862E-2</v>
      </c>
      <c r="E9" s="239">
        <v>-6.2942016999516862E-2</v>
      </c>
      <c r="F9" s="239">
        <v>-8.3950046992223484E-2</v>
      </c>
      <c r="G9" s="239">
        <v>-8.4168872366776934E-2</v>
      </c>
      <c r="H9" s="239">
        <v>-8.1049839228759343E-2</v>
      </c>
      <c r="I9" s="239">
        <v>-7.5582974063928277E-2</v>
      </c>
      <c r="J9" s="239">
        <v>-7.1757762161678451E-2</v>
      </c>
      <c r="K9" s="239">
        <v>-7.6079341533921888E-2</v>
      </c>
      <c r="L9" s="239">
        <v>-9.5662812811399711E-2</v>
      </c>
      <c r="M9" s="239">
        <v>-0.1328538347051029</v>
      </c>
      <c r="N9" s="239">
        <v>-0.13062714502454387</v>
      </c>
      <c r="O9" s="239">
        <v>-0.11515856493489754</v>
      </c>
      <c r="P9" s="239">
        <v>-0.11453020494690756</v>
      </c>
      <c r="Q9" s="505">
        <v>-0.1025656668395034</v>
      </c>
    </row>
    <row r="10" spans="1:17">
      <c r="A10" s="40" t="s">
        <v>326</v>
      </c>
      <c r="B10" s="504">
        <v>-4.8019359478908542E-2</v>
      </c>
      <c r="C10" s="239">
        <v>-4.4971979763197369E-2</v>
      </c>
      <c r="D10" s="239">
        <v>-4.6973978485819926E-2</v>
      </c>
      <c r="E10" s="239">
        <v>-5.6425879727778114E-2</v>
      </c>
      <c r="F10" s="239">
        <v>-7.7642799300139564E-2</v>
      </c>
      <c r="G10" s="239">
        <v>-7.9016399028833367E-2</v>
      </c>
      <c r="H10" s="239">
        <v>-7.5407224646156817E-2</v>
      </c>
      <c r="I10" s="239">
        <v>-6.6764985177961242E-2</v>
      </c>
      <c r="J10" s="239">
        <v>-6.3891192722189044E-2</v>
      </c>
      <c r="K10" s="239">
        <v>-6.9285973006603191E-2</v>
      </c>
      <c r="L10" s="239">
        <v>-8.5288291007319314E-2</v>
      </c>
      <c r="M10" s="239">
        <v>-0.1265901006464224</v>
      </c>
      <c r="N10" s="239">
        <v>-0.12258917699717563</v>
      </c>
      <c r="O10" s="239">
        <v>-0.10605949039692729</v>
      </c>
      <c r="P10" s="239">
        <v>-0.10898692191093375</v>
      </c>
      <c r="Q10" s="505">
        <v>-9.8286371350994564E-2</v>
      </c>
    </row>
    <row r="11" spans="1:17">
      <c r="A11" s="40" t="s">
        <v>327</v>
      </c>
      <c r="B11" s="504">
        <v>-2.3065221385764584E-2</v>
      </c>
      <c r="C11" s="239">
        <v>-1.8525169218126112E-2</v>
      </c>
      <c r="D11" s="239">
        <v>-4.4682472660974469E-3</v>
      </c>
      <c r="E11" s="239">
        <v>-7.4752024979518146E-3</v>
      </c>
      <c r="F11" s="239">
        <v>-2.8397598366044906E-2</v>
      </c>
      <c r="G11" s="239">
        <v>-3.9034327886804589E-2</v>
      </c>
      <c r="H11" s="239">
        <v>-3.1292165760935291E-2</v>
      </c>
      <c r="I11" s="239">
        <v>1.3065399325445897E-3</v>
      </c>
      <c r="J11" s="239">
        <v>4.3606235280425849E-4</v>
      </c>
      <c r="K11" s="239">
        <v>-1.4925100835047399E-2</v>
      </c>
      <c r="L11" s="239">
        <v>-5.5750735302356833E-4</v>
      </c>
      <c r="M11" s="239">
        <v>-7.3990756463964719E-2</v>
      </c>
      <c r="N11" s="239">
        <v>-5.9044006620798541E-2</v>
      </c>
      <c r="O11" s="239">
        <v>-3.3598869965731221E-2</v>
      </c>
      <c r="P11" s="239">
        <v>-6.5306406987466259E-2</v>
      </c>
      <c r="Q11" s="505">
        <v>-6.4415712965453301E-2</v>
      </c>
    </row>
    <row r="12" spans="1:17" ht="13.5" thickBot="1">
      <c r="A12" s="148" t="s">
        <v>41</v>
      </c>
      <c r="B12" s="506">
        <v>1.0896929105684785E-2</v>
      </c>
      <c r="C12" s="507">
        <v>2.1471656535187192E-2</v>
      </c>
      <c r="D12" s="507">
        <v>2.2830882459582095E-2</v>
      </c>
      <c r="E12" s="507">
        <v>1.163212292767858E-2</v>
      </c>
      <c r="F12" s="507">
        <v>-1.0082503616301397E-2</v>
      </c>
      <c r="G12" s="507">
        <v>-1.3601470625933922E-2</v>
      </c>
      <c r="H12" s="507">
        <v>-1.6864841020712798E-2</v>
      </c>
      <c r="I12" s="507">
        <v>-1.1098066375073608E-2</v>
      </c>
      <c r="J12" s="507">
        <v>-6.0174351867258368E-3</v>
      </c>
      <c r="K12" s="507">
        <v>-6.228504851881163E-3</v>
      </c>
      <c r="L12" s="507">
        <v>-3.4466071763767724E-2</v>
      </c>
      <c r="M12" s="507">
        <v>-6.9130368190081712E-2</v>
      </c>
      <c r="N12" s="507">
        <v>-5.9481129352233271E-2</v>
      </c>
      <c r="O12" s="507">
        <v>-5.030503811825101E-2</v>
      </c>
      <c r="P12" s="507">
        <v>-5.041478195462501E-2</v>
      </c>
      <c r="Q12" s="508">
        <v>-4.1254211114919725E-2</v>
      </c>
    </row>
    <row r="14" spans="1:17">
      <c r="A14" s="666" t="s">
        <v>458</v>
      </c>
    </row>
    <row r="16" spans="1:17" ht="15.75" customHeight="1"/>
    <row r="31" spans="1:12">
      <c r="D31" s="67"/>
      <c r="E31" s="67"/>
      <c r="F31" s="67"/>
      <c r="G31" s="67"/>
      <c r="H31" s="67"/>
    </row>
    <row r="32" spans="1:12">
      <c r="A32" s="69"/>
      <c r="B32" s="69"/>
      <c r="C32" s="69"/>
      <c r="D32" s="69"/>
      <c r="E32" s="69"/>
      <c r="F32" s="69"/>
      <c r="G32" s="69"/>
      <c r="H32" s="69"/>
      <c r="L32" s="249"/>
    </row>
    <row r="33" spans="1:12">
      <c r="A33" s="69"/>
      <c r="B33" s="69"/>
      <c r="C33" s="69"/>
      <c r="D33" s="69"/>
      <c r="E33" s="69"/>
      <c r="F33" s="69"/>
      <c r="G33" s="69"/>
      <c r="H33" s="69"/>
      <c r="L33" s="249"/>
    </row>
    <row r="34" spans="1:12">
      <c r="A34" s="69"/>
      <c r="B34" s="69"/>
      <c r="C34" s="69"/>
      <c r="D34" s="69"/>
      <c r="E34" s="69"/>
      <c r="F34" s="69"/>
      <c r="G34" s="69"/>
      <c r="H34" s="69"/>
      <c r="L34" s="249"/>
    </row>
    <row r="35" spans="1:12">
      <c r="L35" s="249"/>
    </row>
    <row r="36" spans="1:12">
      <c r="L36" s="249"/>
    </row>
    <row r="37" spans="1:12" s="69" customFormat="1"/>
    <row r="40" spans="1:12" s="69" customFormat="1"/>
    <row r="41" spans="1:12">
      <c r="D41" s="85"/>
      <c r="E41" s="85"/>
      <c r="F41" s="85"/>
      <c r="G41" s="85"/>
      <c r="H41" s="85"/>
    </row>
    <row r="43" spans="1:12">
      <c r="D43" s="69"/>
      <c r="E43" s="69"/>
      <c r="F43" s="69"/>
      <c r="G43" s="69"/>
      <c r="H43" s="69"/>
    </row>
    <row r="44" spans="1:12">
      <c r="D44" s="69"/>
      <c r="E44" s="69"/>
      <c r="F44" s="69"/>
      <c r="G44" s="69"/>
      <c r="H44" s="69"/>
    </row>
    <row r="45" spans="1:12">
      <c r="D45" s="69"/>
      <c r="E45" s="69"/>
      <c r="F45" s="69"/>
      <c r="G45" s="69"/>
      <c r="H45" s="69"/>
    </row>
  </sheetData>
  <mergeCells count="4">
    <mergeCell ref="B8:Q8"/>
    <mergeCell ref="A1:Q1"/>
    <mergeCell ref="A2:A3"/>
    <mergeCell ref="B2:Q2"/>
  </mergeCells>
  <hyperlinks>
    <hyperlink ref="A14" location="'List of Tables'!A1" display="Back to contents"/>
  </hyperlinks>
  <pageMargins left="0.75" right="0.75" top="1" bottom="1" header="0.5" footer="0.5"/>
  <pageSetup paperSize="9" orientation="landscape" horizontalDpi="300" verticalDpi="300"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sqref="A1:E1"/>
    </sheetView>
  </sheetViews>
  <sheetFormatPr defaultRowHeight="12.75"/>
  <cols>
    <col min="1" max="1" width="48.85546875" style="264" customWidth="1"/>
    <col min="2" max="3" width="9.85546875" style="264" customWidth="1"/>
    <col min="4" max="16384" width="9.140625" style="264"/>
  </cols>
  <sheetData>
    <row r="1" spans="1:5" ht="24.75" customHeight="1" thickBot="1">
      <c r="A1" s="873" t="s">
        <v>402</v>
      </c>
      <c r="B1" s="874"/>
      <c r="C1" s="874"/>
      <c r="D1" s="874"/>
      <c r="E1" s="874"/>
    </row>
    <row r="2" spans="1:5">
      <c r="A2" s="875"/>
      <c r="B2" s="877" t="s">
        <v>89</v>
      </c>
      <c r="C2" s="878"/>
      <c r="D2" s="878"/>
      <c r="E2" s="879"/>
    </row>
    <row r="3" spans="1:5" ht="13.5" thickBot="1">
      <c r="A3" s="876"/>
      <c r="B3" s="291" t="s">
        <v>4</v>
      </c>
      <c r="C3" s="265" t="s">
        <v>115</v>
      </c>
      <c r="D3" s="265" t="s">
        <v>117</v>
      </c>
      <c r="E3" s="266" t="s">
        <v>184</v>
      </c>
    </row>
    <row r="4" spans="1:5">
      <c r="A4" s="304" t="s">
        <v>397</v>
      </c>
      <c r="B4" s="305">
        <v>0.94794218405591846</v>
      </c>
      <c r="C4" s="306">
        <v>0.88680286538910169</v>
      </c>
      <c r="D4" s="306">
        <v>0.88211026873510445</v>
      </c>
      <c r="E4" s="307">
        <v>0.84159088972840967</v>
      </c>
    </row>
    <row r="5" spans="1:5">
      <c r="A5" s="295" t="s">
        <v>398</v>
      </c>
      <c r="B5" s="363">
        <v>0.94841011139942299</v>
      </c>
      <c r="C5" s="364">
        <v>0.887323650350755</v>
      </c>
      <c r="D5" s="364">
        <v>0.88224058661534677</v>
      </c>
      <c r="E5" s="91">
        <v>0.84247248029630339</v>
      </c>
    </row>
    <row r="6" spans="1:5" ht="13.5" thickBot="1">
      <c r="A6" s="311" t="s">
        <v>187</v>
      </c>
      <c r="B6" s="312">
        <v>4.6792734350453724E-4</v>
      </c>
      <c r="C6" s="96">
        <v>5.207849616533089E-4</v>
      </c>
      <c r="D6" s="96">
        <v>1.3031788024231439E-4</v>
      </c>
      <c r="E6" s="97">
        <v>8.815905678937197E-4</v>
      </c>
    </row>
    <row r="8" spans="1:5">
      <c r="A8" s="666" t="s">
        <v>458</v>
      </c>
    </row>
    <row r="9" spans="1:5">
      <c r="A9" s="290"/>
      <c r="B9" s="78"/>
      <c r="C9" s="78"/>
      <c r="D9" s="78"/>
      <c r="E9" s="78"/>
    </row>
  </sheetData>
  <mergeCells count="3">
    <mergeCell ref="A1:E1"/>
    <mergeCell ref="A2:A3"/>
    <mergeCell ref="B2:E2"/>
  </mergeCells>
  <hyperlinks>
    <hyperlink ref="A8" location="'List of Tables'!A1" display="Back to contents"/>
  </hyperlinks>
  <pageMargins left="0.75" right="0.75" top="1" bottom="1" header="0.5" footer="0.5"/>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E1"/>
    </sheetView>
  </sheetViews>
  <sheetFormatPr defaultRowHeight="12.75"/>
  <cols>
    <col min="1" max="1" width="50.7109375" style="264" customWidth="1"/>
    <col min="2" max="6" width="11.140625" style="264" bestFit="1" customWidth="1"/>
    <col min="7" max="16384" width="9.140625" style="264"/>
  </cols>
  <sheetData>
    <row r="1" spans="1:6" ht="21.75" customHeight="1" thickBot="1">
      <c r="A1" s="860" t="s">
        <v>403</v>
      </c>
      <c r="B1" s="861"/>
      <c r="C1" s="861"/>
      <c r="D1" s="861"/>
      <c r="E1" s="862"/>
    </row>
    <row r="2" spans="1:6">
      <c r="A2" s="880"/>
      <c r="B2" s="882" t="s">
        <v>5</v>
      </c>
      <c r="C2" s="883"/>
      <c r="D2" s="883"/>
      <c r="E2" s="884"/>
    </row>
    <row r="3" spans="1:6" ht="13.5" thickBot="1">
      <c r="A3" s="881"/>
      <c r="B3" s="313" t="s">
        <v>4</v>
      </c>
      <c r="C3" s="313" t="s">
        <v>115</v>
      </c>
      <c r="D3" s="313" t="s">
        <v>117</v>
      </c>
      <c r="E3" s="314" t="s">
        <v>184</v>
      </c>
    </row>
    <row r="4" spans="1:6">
      <c r="A4" s="315" t="s">
        <v>40</v>
      </c>
      <c r="B4" s="316"/>
      <c r="C4" s="316"/>
      <c r="D4" s="316"/>
      <c r="E4" s="317"/>
    </row>
    <row r="5" spans="1:6">
      <c r="A5" s="295" t="s">
        <v>397</v>
      </c>
      <c r="B5" s="125">
        <v>62086.980465399996</v>
      </c>
      <c r="C5" s="125">
        <v>64095.054873699999</v>
      </c>
      <c r="D5" s="125">
        <v>64868.796172700007</v>
      </c>
      <c r="E5" s="89">
        <v>65205.277622400004</v>
      </c>
      <c r="F5" s="321"/>
    </row>
    <row r="6" spans="1:6" ht="13.5" thickBot="1">
      <c r="A6" s="298" t="s">
        <v>398</v>
      </c>
      <c r="B6" s="297">
        <v>63533.250498099995</v>
      </c>
      <c r="C6" s="297">
        <v>65111.870120399995</v>
      </c>
      <c r="D6" s="297">
        <v>65767.799455899993</v>
      </c>
      <c r="E6" s="271">
        <v>67848.030126699989</v>
      </c>
      <c r="F6" s="321"/>
    </row>
    <row r="7" spans="1:6" s="321" customFormat="1">
      <c r="A7" s="318" t="s">
        <v>118</v>
      </c>
      <c r="B7" s="319">
        <v>1446.2700326999984</v>
      </c>
      <c r="C7" s="319">
        <v>1016.8152466999964</v>
      </c>
      <c r="D7" s="319">
        <v>899.00328319998516</v>
      </c>
      <c r="E7" s="320">
        <v>2642.7525042999841</v>
      </c>
      <c r="F7" s="220"/>
    </row>
    <row r="8" spans="1:6" s="321" customFormat="1" ht="13.5" thickBot="1">
      <c r="A8" s="322" t="s">
        <v>232</v>
      </c>
      <c r="B8" s="323">
        <v>216.0029330976613</v>
      </c>
      <c r="C8" s="323">
        <v>215.32238821824285</v>
      </c>
      <c r="D8" s="323">
        <v>128.89982060218608</v>
      </c>
      <c r="E8" s="324">
        <v>654.66328279268782</v>
      </c>
    </row>
    <row r="9" spans="1:6" ht="15.75" customHeight="1">
      <c r="A9" s="315" t="s">
        <v>41</v>
      </c>
      <c r="B9" s="125"/>
      <c r="C9" s="125"/>
      <c r="D9" s="125"/>
      <c r="E9" s="89"/>
      <c r="F9" s="321"/>
    </row>
    <row r="10" spans="1:6">
      <c r="A10" s="295" t="s">
        <v>397</v>
      </c>
      <c r="B10" s="297">
        <v>673402</v>
      </c>
      <c r="C10" s="297">
        <v>694705</v>
      </c>
      <c r="D10" s="297">
        <v>694315</v>
      </c>
      <c r="E10" s="271">
        <v>701681</v>
      </c>
      <c r="F10" s="321"/>
    </row>
    <row r="11" spans="1:6" ht="13.5" thickBot="1">
      <c r="A11" s="298" t="s">
        <v>398</v>
      </c>
      <c r="B11" s="297">
        <v>686295</v>
      </c>
      <c r="C11" s="297">
        <v>706520</v>
      </c>
      <c r="D11" s="297">
        <v>706190</v>
      </c>
      <c r="E11" s="271">
        <v>720836</v>
      </c>
      <c r="F11" s="321"/>
    </row>
    <row r="12" spans="1:6">
      <c r="A12" s="318" t="s">
        <v>118</v>
      </c>
      <c r="B12" s="319">
        <v>12893</v>
      </c>
      <c r="C12" s="319">
        <v>11815</v>
      </c>
      <c r="D12" s="319">
        <v>11875</v>
      </c>
      <c r="E12" s="320">
        <v>19155</v>
      </c>
      <c r="F12" s="220"/>
    </row>
    <row r="13" spans="1:6" ht="13.5" thickBot="1">
      <c r="A13" s="322" t="s">
        <v>232</v>
      </c>
      <c r="B13" s="325">
        <v>1718.5331408231286</v>
      </c>
      <c r="C13" s="325">
        <v>2012.3831719853915</v>
      </c>
      <c r="D13" s="325">
        <v>1794.8922717709793</v>
      </c>
      <c r="E13" s="326">
        <v>-1720.7540040579624</v>
      </c>
      <c r="F13" s="321"/>
    </row>
    <row r="14" spans="1:6">
      <c r="A14" s="327" t="s">
        <v>124</v>
      </c>
      <c r="B14" s="268"/>
      <c r="C14" s="268"/>
      <c r="D14" s="268"/>
      <c r="E14" s="269"/>
      <c r="F14" s="321"/>
    </row>
    <row r="15" spans="1:6">
      <c r="A15" s="295" t="s">
        <v>397</v>
      </c>
      <c r="B15" s="328">
        <v>9.2198984359119801E-2</v>
      </c>
      <c r="C15" s="328">
        <v>9.2262262217344057E-2</v>
      </c>
      <c r="D15" s="328">
        <v>9.342848155765035E-2</v>
      </c>
      <c r="E15" s="329">
        <v>9.2927238477883825E-2</v>
      </c>
      <c r="F15" s="321"/>
    </row>
    <row r="16" spans="1:6" ht="13.5" thickBot="1">
      <c r="A16" s="298" t="s">
        <v>398</v>
      </c>
      <c r="B16" s="330">
        <v>9.2574258151523758E-2</v>
      </c>
      <c r="C16" s="330">
        <v>9.2158566099190389E-2</v>
      </c>
      <c r="D16" s="330">
        <v>9.3130459870431462E-2</v>
      </c>
      <c r="E16" s="331">
        <v>9.4124086653136069E-2</v>
      </c>
      <c r="F16" s="321"/>
    </row>
    <row r="17" spans="1:5" ht="13.5" thickBot="1">
      <c r="A17" s="332" t="s">
        <v>120</v>
      </c>
      <c r="B17" s="491">
        <v>3.7527379240395731E-4</v>
      </c>
      <c r="C17" s="491">
        <v>-1.0369611815366775E-4</v>
      </c>
      <c r="D17" s="491">
        <v>-2.9802168721888844E-4</v>
      </c>
      <c r="E17" s="492">
        <v>1.1968481752522436E-3</v>
      </c>
    </row>
    <row r="19" spans="1:5">
      <c r="A19" s="666" t="s">
        <v>458</v>
      </c>
    </row>
  </sheetData>
  <mergeCells count="3">
    <mergeCell ref="A1:E1"/>
    <mergeCell ref="A2:A3"/>
    <mergeCell ref="B2:E2"/>
  </mergeCells>
  <hyperlinks>
    <hyperlink ref="A19" location="'List of Tables'!A1" display="Back to contents"/>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sqref="A1:E1"/>
    </sheetView>
  </sheetViews>
  <sheetFormatPr defaultRowHeight="12.75"/>
  <cols>
    <col min="1" max="1" width="57.5703125" style="333" customWidth="1"/>
    <col min="2" max="16384" width="9.140625" style="333"/>
  </cols>
  <sheetData>
    <row r="1" spans="1:5" ht="15.75" customHeight="1" thickBot="1">
      <c r="A1" s="885" t="s">
        <v>457</v>
      </c>
      <c r="B1" s="886"/>
      <c r="C1" s="886"/>
      <c r="D1" s="886"/>
      <c r="E1" s="887"/>
    </row>
    <row r="2" spans="1:5" ht="13.5" thickBot="1">
      <c r="A2" s="875"/>
      <c r="B2" s="863" t="s">
        <v>5</v>
      </c>
      <c r="C2" s="864"/>
      <c r="D2" s="864"/>
      <c r="E2" s="865"/>
    </row>
    <row r="3" spans="1:5" ht="13.5" thickBot="1">
      <c r="A3" s="888"/>
      <c r="B3" s="889" t="s">
        <v>43</v>
      </c>
      <c r="C3" s="889"/>
      <c r="D3" s="889" t="s">
        <v>230</v>
      </c>
      <c r="E3" s="889"/>
    </row>
    <row r="4" spans="1:5" ht="13.5" thickBot="1">
      <c r="A4" s="876"/>
      <c r="B4" s="334" t="s">
        <v>40</v>
      </c>
      <c r="C4" s="335" t="s">
        <v>41</v>
      </c>
      <c r="D4" s="334" t="s">
        <v>40</v>
      </c>
      <c r="E4" s="335" t="s">
        <v>41</v>
      </c>
    </row>
    <row r="5" spans="1:5">
      <c r="A5" s="655" t="s">
        <v>130</v>
      </c>
      <c r="B5" s="223"/>
      <c r="C5" s="225"/>
      <c r="D5" s="339"/>
      <c r="E5" s="340"/>
    </row>
    <row r="6" spans="1:5">
      <c r="A6" s="336" t="s">
        <v>131</v>
      </c>
      <c r="B6" s="337">
        <v>130</v>
      </c>
      <c r="C6" s="338">
        <v>-363</v>
      </c>
      <c r="D6" s="339">
        <v>9.4134685010861696E-2</v>
      </c>
      <c r="E6" s="340">
        <v>-3.1089414182939364E-2</v>
      </c>
    </row>
    <row r="7" spans="1:5">
      <c r="A7" s="336" t="s">
        <v>132</v>
      </c>
      <c r="B7" s="337">
        <v>-5</v>
      </c>
      <c r="C7" s="338">
        <v>-59</v>
      </c>
      <c r="D7" s="339">
        <v>-7.4962518740629685E-3</v>
      </c>
      <c r="E7" s="340">
        <v>-7.3639540688966547E-3</v>
      </c>
    </row>
    <row r="8" spans="1:5">
      <c r="A8" s="336" t="s">
        <v>133</v>
      </c>
      <c r="B8" s="337">
        <v>-883</v>
      </c>
      <c r="C8" s="338">
        <v>-10582</v>
      </c>
      <c r="D8" s="339">
        <v>-0.21965174129353235</v>
      </c>
      <c r="E8" s="340">
        <v>-0.21940700808625338</v>
      </c>
    </row>
    <row r="9" spans="1:5">
      <c r="A9" s="336" t="s">
        <v>134</v>
      </c>
      <c r="B9" s="223">
        <v>1</v>
      </c>
      <c r="C9" s="225">
        <v>-10</v>
      </c>
      <c r="D9" s="339">
        <v>3.3036009250082588E-4</v>
      </c>
      <c r="E9" s="340">
        <v>-2.7498968788670426E-4</v>
      </c>
    </row>
    <row r="10" spans="1:5">
      <c r="A10" s="336" t="s">
        <v>135</v>
      </c>
      <c r="B10" s="337">
        <v>321</v>
      </c>
      <c r="C10" s="338">
        <v>-164</v>
      </c>
      <c r="D10" s="339">
        <v>0.12692763938315541</v>
      </c>
      <c r="E10" s="340">
        <v>-5.2123061276379357E-3</v>
      </c>
    </row>
    <row r="11" spans="1:5">
      <c r="A11" s="655" t="s">
        <v>136</v>
      </c>
      <c r="B11" s="337"/>
      <c r="C11" s="338"/>
      <c r="D11" s="339"/>
      <c r="E11" s="340"/>
    </row>
    <row r="12" spans="1:5">
      <c r="A12" s="336" t="s">
        <v>137</v>
      </c>
      <c r="B12" s="337">
        <v>-94</v>
      </c>
      <c r="C12" s="338">
        <v>-431</v>
      </c>
      <c r="D12" s="339">
        <v>-8.9609151572926593E-2</v>
      </c>
      <c r="E12" s="340">
        <v>-8.1274750141429375E-2</v>
      </c>
    </row>
    <row r="13" spans="1:5">
      <c r="A13" s="336" t="s">
        <v>138</v>
      </c>
      <c r="B13" s="337">
        <v>32</v>
      </c>
      <c r="C13" s="338">
        <v>1</v>
      </c>
      <c r="D13" s="339">
        <v>0.12851405622489959</v>
      </c>
      <c r="E13" s="340">
        <v>2.7793218454697053E-4</v>
      </c>
    </row>
    <row r="14" spans="1:5">
      <c r="A14" s="336" t="s">
        <v>139</v>
      </c>
      <c r="B14" s="337">
        <v>47</v>
      </c>
      <c r="C14" s="338">
        <v>518</v>
      </c>
      <c r="D14" s="339">
        <v>0.21171171171171171</v>
      </c>
      <c r="E14" s="340">
        <v>0.20171339563862928</v>
      </c>
    </row>
    <row r="15" spans="1:5">
      <c r="A15" s="336" t="s">
        <v>140</v>
      </c>
      <c r="B15" s="337">
        <v>3</v>
      </c>
      <c r="C15" s="338">
        <v>-45</v>
      </c>
      <c r="D15" s="339">
        <v>3.2715376226826608E-3</v>
      </c>
      <c r="E15" s="340">
        <v>-8.4253885040254627E-3</v>
      </c>
    </row>
    <row r="16" spans="1:5">
      <c r="A16" s="336" t="s">
        <v>141</v>
      </c>
      <c r="B16" s="337">
        <v>291</v>
      </c>
      <c r="C16" s="338">
        <v>-567</v>
      </c>
      <c r="D16" s="339">
        <v>0.10471392587261605</v>
      </c>
      <c r="E16" s="340">
        <v>-2.9320508842693143E-2</v>
      </c>
    </row>
    <row r="17" spans="1:5">
      <c r="A17" s="336" t="s">
        <v>142</v>
      </c>
      <c r="B17" s="337">
        <v>1</v>
      </c>
      <c r="C17" s="338">
        <v>-540</v>
      </c>
      <c r="D17" s="339">
        <v>8.2644628099173552E-4</v>
      </c>
      <c r="E17" s="340">
        <v>-4.8452220726783311E-2</v>
      </c>
    </row>
    <row r="18" spans="1:5">
      <c r="A18" s="336" t="s">
        <v>143</v>
      </c>
      <c r="B18" s="337">
        <v>-17</v>
      </c>
      <c r="C18" s="338">
        <v>-595</v>
      </c>
      <c r="D18" s="339">
        <v>-1.0442260442260442E-2</v>
      </c>
      <c r="E18" s="340">
        <v>-5.6430197268588771E-2</v>
      </c>
    </row>
    <row r="19" spans="1:5">
      <c r="A19" s="336" t="s">
        <v>144</v>
      </c>
      <c r="B19" s="337">
        <v>6</v>
      </c>
      <c r="C19" s="338">
        <v>-1</v>
      </c>
      <c r="D19" s="339">
        <v>5.3172633817795108E-4</v>
      </c>
      <c r="E19" s="340">
        <v>-8.0467354394322222E-6</v>
      </c>
    </row>
    <row r="20" spans="1:5">
      <c r="A20" s="336" t="s">
        <v>145</v>
      </c>
      <c r="B20" s="337">
        <v>84</v>
      </c>
      <c r="C20" s="338">
        <v>-49</v>
      </c>
      <c r="D20" s="339">
        <v>5.4054054054054057E-2</v>
      </c>
      <c r="E20" s="340">
        <v>-3.8344158384850144E-3</v>
      </c>
    </row>
    <row r="21" spans="1:5">
      <c r="A21" s="336" t="s">
        <v>146</v>
      </c>
      <c r="B21" s="337">
        <v>23</v>
      </c>
      <c r="C21" s="338">
        <v>-166</v>
      </c>
      <c r="D21" s="339">
        <v>3.006142987844726E-3</v>
      </c>
      <c r="E21" s="340">
        <v>-1.8982058524202124E-3</v>
      </c>
    </row>
    <row r="22" spans="1:5">
      <c r="A22" s="336" t="s">
        <v>147</v>
      </c>
      <c r="B22" s="337">
        <v>-173</v>
      </c>
      <c r="C22" s="338">
        <v>-1730</v>
      </c>
      <c r="D22" s="339">
        <v>-7.7032683230919942E-3</v>
      </c>
      <c r="E22" s="340">
        <v>-6.8595264151242643E-3</v>
      </c>
    </row>
    <row r="23" spans="1:5" ht="13.5" thickBot="1">
      <c r="A23" s="341" t="s">
        <v>180</v>
      </c>
      <c r="B23" s="342">
        <v>2871.5413598799996</v>
      </c>
      <c r="C23" s="343">
        <v>33939.8629908</v>
      </c>
      <c r="D23" s="344">
        <v>1.1126709126454908</v>
      </c>
      <c r="E23" s="345">
        <v>1.0812919796726561</v>
      </c>
    </row>
    <row r="24" spans="1:5" ht="13.5" thickBot="1">
      <c r="A24" s="346" t="s">
        <v>231</v>
      </c>
      <c r="B24" s="347">
        <v>2642.7525042999841</v>
      </c>
      <c r="C24" s="348">
        <v>19155</v>
      </c>
      <c r="D24" s="349">
        <v>4.052973318515736E-2</v>
      </c>
      <c r="E24" s="350">
        <v>2.7298729764665141E-2</v>
      </c>
    </row>
    <row r="26" spans="1:5">
      <c r="A26" s="666" t="s">
        <v>458</v>
      </c>
    </row>
  </sheetData>
  <mergeCells count="5">
    <mergeCell ref="A1:E1"/>
    <mergeCell ref="A2:A4"/>
    <mergeCell ref="B2:E2"/>
    <mergeCell ref="B3:C3"/>
    <mergeCell ref="D3:E3"/>
  </mergeCells>
  <hyperlinks>
    <hyperlink ref="A26" location="'List of Tables'!A1" display="Back to contents"/>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sqref="A1:E1"/>
    </sheetView>
  </sheetViews>
  <sheetFormatPr defaultRowHeight="12.75"/>
  <cols>
    <col min="1" max="1" width="42" customWidth="1"/>
    <col min="2" max="2" width="9.5703125" bestFit="1" customWidth="1"/>
  </cols>
  <sheetData>
    <row r="1" spans="1:5" ht="15.75" thickBot="1">
      <c r="A1" s="873" t="s">
        <v>404</v>
      </c>
      <c r="B1" s="874"/>
      <c r="C1" s="874"/>
      <c r="D1" s="874"/>
      <c r="E1" s="874"/>
    </row>
    <row r="2" spans="1:5">
      <c r="A2" s="875"/>
      <c r="B2" s="877" t="s">
        <v>89</v>
      </c>
      <c r="C2" s="878"/>
      <c r="D2" s="878"/>
      <c r="E2" s="879"/>
    </row>
    <row r="3" spans="1:5" ht="13.5" thickBot="1">
      <c r="A3" s="876"/>
      <c r="B3" s="291" t="s">
        <v>4</v>
      </c>
      <c r="C3" s="265" t="s">
        <v>115</v>
      </c>
      <c r="D3" s="265" t="s">
        <v>117</v>
      </c>
      <c r="E3" s="266" t="s">
        <v>184</v>
      </c>
    </row>
    <row r="4" spans="1:5">
      <c r="A4" s="475" t="s">
        <v>40</v>
      </c>
      <c r="B4" s="445"/>
      <c r="C4" s="446"/>
      <c r="D4" s="446"/>
      <c r="E4" s="447"/>
    </row>
    <row r="5" spans="1:5">
      <c r="A5" s="295" t="s">
        <v>397</v>
      </c>
      <c r="B5" s="457">
        <v>1883.5436734800001</v>
      </c>
      <c r="C5" s="458">
        <v>1944.6097802099998</v>
      </c>
      <c r="D5" s="458">
        <v>2038.5362368200001</v>
      </c>
      <c r="E5" s="459">
        <v>2119.3497413700002</v>
      </c>
    </row>
    <row r="6" spans="1:5" ht="13.5" thickBot="1">
      <c r="A6" s="448" t="s">
        <v>398</v>
      </c>
      <c r="B6" s="452">
        <v>3788.8154893299998</v>
      </c>
      <c r="C6" s="453">
        <v>3776.5878548600003</v>
      </c>
      <c r="D6" s="453">
        <v>3745.9484484300001</v>
      </c>
      <c r="E6" s="454">
        <v>3818.4247946700002</v>
      </c>
    </row>
    <row r="7" spans="1:5" ht="13.5" thickBot="1">
      <c r="A7" s="267" t="s">
        <v>118</v>
      </c>
      <c r="B7" s="457">
        <v>1905.2718158499997</v>
      </c>
      <c r="C7" s="458">
        <v>1831.9780746500005</v>
      </c>
      <c r="D7" s="458">
        <v>1707.41221161</v>
      </c>
      <c r="E7" s="459">
        <v>1699.0750533</v>
      </c>
    </row>
    <row r="8" spans="1:5">
      <c r="A8" s="475" t="s">
        <v>41</v>
      </c>
      <c r="B8" s="445"/>
      <c r="C8" s="446"/>
      <c r="D8" s="446"/>
      <c r="E8" s="447"/>
    </row>
    <row r="9" spans="1:5">
      <c r="A9" s="295" t="s">
        <v>397</v>
      </c>
      <c r="B9" s="457">
        <v>19999</v>
      </c>
      <c r="C9" s="458">
        <v>20784</v>
      </c>
      <c r="D9" s="458">
        <v>21616</v>
      </c>
      <c r="E9" s="459">
        <v>22510</v>
      </c>
    </row>
    <row r="10" spans="1:5" ht="13.5" thickBot="1">
      <c r="A10" s="448" t="s">
        <v>398</v>
      </c>
      <c r="B10" s="451">
        <v>30562</v>
      </c>
      <c r="C10" s="455">
        <v>31859</v>
      </c>
      <c r="D10" s="455">
        <v>33198</v>
      </c>
      <c r="E10" s="456">
        <v>34247</v>
      </c>
    </row>
    <row r="11" spans="1:5" ht="13.5" thickBot="1">
      <c r="A11" s="467" t="s">
        <v>118</v>
      </c>
      <c r="B11" s="468">
        <v>10563</v>
      </c>
      <c r="C11" s="469">
        <v>11075</v>
      </c>
      <c r="D11" s="469">
        <v>11582</v>
      </c>
      <c r="E11" s="470">
        <v>11737</v>
      </c>
    </row>
    <row r="12" spans="1:5">
      <c r="A12" s="267" t="s">
        <v>255</v>
      </c>
      <c r="B12" s="890" t="s">
        <v>256</v>
      </c>
      <c r="C12" s="891"/>
      <c r="D12" s="891"/>
      <c r="E12" s="892"/>
    </row>
    <row r="13" spans="1:5">
      <c r="A13" s="295" t="s">
        <v>397</v>
      </c>
      <c r="B13" s="449">
        <v>9.4181892768638434E-2</v>
      </c>
      <c r="C13" s="309">
        <v>9.3562826222575043E-2</v>
      </c>
      <c r="D13" s="309">
        <v>9.4306820726313842E-2</v>
      </c>
      <c r="E13" s="450">
        <v>9.4151476737894271E-2</v>
      </c>
    </row>
    <row r="14" spans="1:5" ht="13.5" thickBot="1">
      <c r="A14" s="295" t="s">
        <v>398</v>
      </c>
      <c r="B14" s="449">
        <v>0.1239714511265624</v>
      </c>
      <c r="C14" s="309">
        <v>0.11854069038136791</v>
      </c>
      <c r="D14" s="309">
        <v>0.11283656992680283</v>
      </c>
      <c r="E14" s="450">
        <v>0.11149662144625808</v>
      </c>
    </row>
    <row r="15" spans="1:5" ht="13.5" thickBot="1">
      <c r="A15" s="471" t="s">
        <v>118</v>
      </c>
      <c r="B15" s="472">
        <v>2.9789558357923962E-2</v>
      </c>
      <c r="C15" s="473">
        <v>2.497786415879287E-2</v>
      </c>
      <c r="D15" s="473">
        <v>1.8529749200488985E-2</v>
      </c>
      <c r="E15" s="474">
        <v>1.7345144708363805E-2</v>
      </c>
    </row>
    <row r="17" spans="1:1">
      <c r="A17" s="666" t="s">
        <v>458</v>
      </c>
    </row>
  </sheetData>
  <mergeCells count="4">
    <mergeCell ref="A1:E1"/>
    <mergeCell ref="A2:A3"/>
    <mergeCell ref="B2:E2"/>
    <mergeCell ref="B12:E12"/>
  </mergeCells>
  <hyperlinks>
    <hyperlink ref="A17" location="'List of Tables'!A1" display="Back to contents"/>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workbookViewId="0">
      <selection sqref="A1:E1"/>
    </sheetView>
  </sheetViews>
  <sheetFormatPr defaultRowHeight="12.75"/>
  <cols>
    <col min="1" max="1" width="54.140625" style="333" customWidth="1"/>
    <col min="2" max="16384" width="9.140625" style="333"/>
  </cols>
  <sheetData>
    <row r="1" spans="1:10" ht="21" customHeight="1" thickBot="1">
      <c r="A1" s="873" t="s">
        <v>405</v>
      </c>
      <c r="B1" s="874"/>
      <c r="C1" s="874"/>
      <c r="D1" s="874"/>
      <c r="E1" s="874"/>
    </row>
    <row r="2" spans="1:10">
      <c r="A2" s="893"/>
      <c r="B2" s="882" t="s">
        <v>5</v>
      </c>
      <c r="C2" s="883"/>
      <c r="D2" s="883"/>
      <c r="E2" s="884"/>
    </row>
    <row r="3" spans="1:10" ht="13.5" thickBot="1">
      <c r="A3" s="894"/>
      <c r="B3" s="351" t="str">
        <f>'Table C.4'!B3</f>
        <v>2009-10</v>
      </c>
      <c r="C3" s="313" t="str">
        <f>'Table C.4'!C3</f>
        <v>2010-11</v>
      </c>
      <c r="D3" s="313" t="str">
        <f>'Table C.4'!D3</f>
        <v>2011-12</v>
      </c>
      <c r="E3" s="314" t="str">
        <f>'Table C.4'!E3</f>
        <v>2012-13</v>
      </c>
    </row>
    <row r="4" spans="1:10">
      <c r="A4" s="304" t="str">
        <f>'Table C.5'!A5</f>
        <v>Estimates published in GERS 2012-13</v>
      </c>
      <c r="B4" s="656"/>
      <c r="C4" s="656"/>
      <c r="D4" s="656"/>
      <c r="E4" s="657"/>
    </row>
    <row r="5" spans="1:10">
      <c r="A5" s="270" t="s">
        <v>6</v>
      </c>
      <c r="B5" s="658">
        <v>-15235.387273279999</v>
      </c>
      <c r="C5" s="658">
        <v>-15753.265672210002</v>
      </c>
      <c r="D5" s="658">
        <v>-14632.254817820001</v>
      </c>
      <c r="E5" s="659">
        <v>-14180.093448370002</v>
      </c>
    </row>
    <row r="6" spans="1:10">
      <c r="A6" s="270" t="s">
        <v>7</v>
      </c>
      <c r="B6" s="660">
        <v>-14732.3437609046</v>
      </c>
      <c r="C6" s="660">
        <v>-15048.720502912593</v>
      </c>
      <c r="D6" s="660">
        <v>-13683.910169055707</v>
      </c>
      <c r="E6" s="661">
        <v>-13627.595553606565</v>
      </c>
    </row>
    <row r="7" spans="1:10">
      <c r="A7" s="270" t="s">
        <v>8</v>
      </c>
      <c r="B7" s="660">
        <v>-9556.0593249299982</v>
      </c>
      <c r="C7" s="660">
        <v>-8299.0013643200018</v>
      </c>
      <c r="D7" s="660">
        <v>-4632.4327464599992</v>
      </c>
      <c r="E7" s="661">
        <v>-8598.5955558900005</v>
      </c>
      <c r="G7" s="352"/>
      <c r="H7" s="352"/>
      <c r="I7" s="352"/>
      <c r="J7" s="352"/>
    </row>
    <row r="8" spans="1:10" ht="13.5" thickBot="1">
      <c r="A8" s="530" t="s">
        <v>41</v>
      </c>
      <c r="B8" s="662">
        <v>-108900</v>
      </c>
      <c r="C8" s="662">
        <v>-100546</v>
      </c>
      <c r="D8" s="662">
        <v>-88663</v>
      </c>
      <c r="E8" s="663">
        <v>-91930</v>
      </c>
    </row>
    <row r="9" spans="1:10">
      <c r="A9" s="295" t="str">
        <f>'Table C.5'!A6</f>
        <v>Estimates published in GERS 2013-14</v>
      </c>
      <c r="B9" s="658"/>
      <c r="C9" s="658"/>
      <c r="D9" s="658"/>
      <c r="E9" s="659"/>
    </row>
    <row r="10" spans="1:10">
      <c r="A10" s="270" t="s">
        <v>6</v>
      </c>
      <c r="B10" s="660">
        <v>-16032.615710830001</v>
      </c>
      <c r="C10" s="660">
        <v>-16029.86104286</v>
      </c>
      <c r="D10" s="660">
        <v>-14732.023857430006</v>
      </c>
      <c r="E10" s="661">
        <v>-14851.15791466999</v>
      </c>
    </row>
    <row r="11" spans="1:10">
      <c r="A11" s="270" t="s">
        <v>7</v>
      </c>
      <c r="B11" s="660">
        <v>-15529.517440811831</v>
      </c>
      <c r="C11" s="660">
        <v>-15325.317333067826</v>
      </c>
      <c r="D11" s="660">
        <v>-13815.220623764264</v>
      </c>
      <c r="E11" s="661">
        <v>-14333.548991260514</v>
      </c>
    </row>
    <row r="12" spans="1:10">
      <c r="A12" s="270" t="s">
        <v>8</v>
      </c>
      <c r="B12" s="660">
        <v>-10350.537845609999</v>
      </c>
      <c r="C12" s="660">
        <v>-8571.2191343300001</v>
      </c>
      <c r="D12" s="660">
        <v>-5064.1616092300055</v>
      </c>
      <c r="E12" s="661">
        <v>-9616.4486971999886</v>
      </c>
      <c r="G12" s="352"/>
      <c r="H12" s="352"/>
      <c r="I12" s="352"/>
      <c r="J12" s="352"/>
    </row>
    <row r="13" spans="1:10" ht="13.5" thickBot="1">
      <c r="A13" s="530" t="s">
        <v>41</v>
      </c>
      <c r="B13" s="662">
        <v>-103811</v>
      </c>
      <c r="C13" s="662">
        <v>-93756</v>
      </c>
      <c r="D13" s="662">
        <v>-81921</v>
      </c>
      <c r="E13" s="663">
        <v>-83848</v>
      </c>
    </row>
    <row r="14" spans="1:10">
      <c r="A14" s="270" t="s">
        <v>234</v>
      </c>
      <c r="B14" s="353"/>
      <c r="C14" s="353"/>
      <c r="D14" s="353"/>
      <c r="E14" s="329"/>
    </row>
    <row r="15" spans="1:10">
      <c r="A15" s="270" t="s">
        <v>6</v>
      </c>
      <c r="B15" s="660">
        <v>-797.22843755000213</v>
      </c>
      <c r="C15" s="660">
        <v>-276.59537064999859</v>
      </c>
      <c r="D15" s="660">
        <v>-99.769039610004256</v>
      </c>
      <c r="E15" s="661">
        <v>-671.06446629998754</v>
      </c>
    </row>
    <row r="16" spans="1:10">
      <c r="A16" s="270" t="s">
        <v>7</v>
      </c>
      <c r="B16" s="660">
        <v>-797.17367990723142</v>
      </c>
      <c r="C16" s="660">
        <v>-276.59683015523296</v>
      </c>
      <c r="D16" s="660">
        <v>-131.31045470855679</v>
      </c>
      <c r="E16" s="661">
        <v>-705.95343765394864</v>
      </c>
    </row>
    <row r="17" spans="1:5">
      <c r="A17" s="270" t="s">
        <v>8</v>
      </c>
      <c r="B17" s="660">
        <v>-794.47852068000066</v>
      </c>
      <c r="C17" s="660">
        <v>-272.21777000999828</v>
      </c>
      <c r="D17" s="660">
        <v>-431.72886277000634</v>
      </c>
      <c r="E17" s="661">
        <v>-1017.8531413099881</v>
      </c>
    </row>
    <row r="18" spans="1:5" ht="13.5" thickBot="1">
      <c r="A18" s="530" t="s">
        <v>41</v>
      </c>
      <c r="B18" s="662">
        <v>5089</v>
      </c>
      <c r="C18" s="662">
        <v>6790</v>
      </c>
      <c r="D18" s="662">
        <v>6742</v>
      </c>
      <c r="E18" s="663">
        <v>8082</v>
      </c>
    </row>
    <row r="20" spans="1:5">
      <c r="A20" s="666" t="s">
        <v>458</v>
      </c>
    </row>
  </sheetData>
  <mergeCells count="3">
    <mergeCell ref="A1:E1"/>
    <mergeCell ref="A2:A3"/>
    <mergeCell ref="B2:E2"/>
  </mergeCells>
  <hyperlinks>
    <hyperlink ref="A20" location="'List of Tables'!A1" display="Back to contents"/>
  </hyperlinks>
  <pageMargins left="0.75" right="0.75" top="1" bottom="1" header="0.5" footer="0.5"/>
  <pageSetup paperSize="9" orientation="landscape" horizontalDpi="300" verticalDpi="300"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
  <sheetViews>
    <sheetView workbookViewId="0">
      <selection sqref="A1:E1"/>
    </sheetView>
  </sheetViews>
  <sheetFormatPr defaultRowHeight="12.75"/>
  <cols>
    <col min="1" max="1" width="54.140625" style="333" customWidth="1"/>
    <col min="2" max="16384" width="9.140625" style="333"/>
  </cols>
  <sheetData>
    <row r="1" spans="1:5" ht="30" customHeight="1" thickBot="1">
      <c r="A1" s="873" t="s">
        <v>406</v>
      </c>
      <c r="B1" s="874"/>
      <c r="C1" s="874"/>
      <c r="D1" s="874"/>
      <c r="E1" s="874"/>
    </row>
    <row r="2" spans="1:5">
      <c r="A2" s="893"/>
      <c r="B2" s="877" t="s">
        <v>5</v>
      </c>
      <c r="C2" s="878"/>
      <c r="D2" s="878"/>
      <c r="E2" s="879"/>
    </row>
    <row r="3" spans="1:5" ht="13.5" thickBot="1">
      <c r="A3" s="894"/>
      <c r="B3" s="291" t="str">
        <f>'Table C.8'!B3</f>
        <v>2009-10</v>
      </c>
      <c r="C3" s="265" t="str">
        <f>'Table C.8'!C3</f>
        <v>2010-11</v>
      </c>
      <c r="D3" s="265" t="str">
        <f>'Table C.8'!D3</f>
        <v>2011-12</v>
      </c>
      <c r="E3" s="266" t="str">
        <f>'Table C.8'!E3</f>
        <v>2012-13</v>
      </c>
    </row>
    <row r="4" spans="1:5">
      <c r="A4" s="354" t="str">
        <f>'Table C.8'!A4</f>
        <v>Estimates published in GERS 2012-13</v>
      </c>
      <c r="B4" s="664"/>
      <c r="C4" s="664"/>
      <c r="D4" s="664"/>
      <c r="E4" s="665"/>
    </row>
    <row r="5" spans="1:5">
      <c r="A5" s="270" t="s">
        <v>6</v>
      </c>
      <c r="B5" s="658">
        <v>-20033.281687799994</v>
      </c>
      <c r="C5" s="658">
        <v>-19776.580159000005</v>
      </c>
      <c r="D5" s="658">
        <v>-18553.448131999998</v>
      </c>
      <c r="E5" s="659">
        <v>-17639.310993999999</v>
      </c>
    </row>
    <row r="6" spans="1:5">
      <c r="A6" s="270" t="s">
        <v>7</v>
      </c>
      <c r="B6" s="660">
        <v>-19530.238175424594</v>
      </c>
      <c r="C6" s="660">
        <v>-19072.034989702595</v>
      </c>
      <c r="D6" s="660">
        <v>-17605.103483235704</v>
      </c>
      <c r="E6" s="661">
        <v>-17086.813099236562</v>
      </c>
    </row>
    <row r="7" spans="1:5">
      <c r="A7" s="270" t="s">
        <v>8</v>
      </c>
      <c r="B7" s="660">
        <v>-14353.953739449993</v>
      </c>
      <c r="C7" s="660">
        <v>-12322.315851110005</v>
      </c>
      <c r="D7" s="660">
        <v>-8553.6260606399956</v>
      </c>
      <c r="E7" s="661">
        <v>-12057.813101519998</v>
      </c>
    </row>
    <row r="8" spans="1:5" ht="13.5" thickBot="1">
      <c r="A8" s="272" t="s">
        <v>41</v>
      </c>
      <c r="B8" s="662">
        <v>-157293</v>
      </c>
      <c r="C8" s="662">
        <v>-139199</v>
      </c>
      <c r="D8" s="662">
        <v>-117382</v>
      </c>
      <c r="E8" s="663">
        <v>-114756</v>
      </c>
    </row>
    <row r="9" spans="1:5">
      <c r="A9" s="354" t="str">
        <f>'Table C.8'!A9</f>
        <v>Estimates published in GERS 2013-14</v>
      </c>
      <c r="B9" s="658"/>
      <c r="C9" s="658"/>
      <c r="D9" s="658"/>
      <c r="E9" s="659"/>
    </row>
    <row r="10" spans="1:5">
      <c r="A10" s="270" t="s">
        <v>6</v>
      </c>
      <c r="B10" s="660">
        <v>-20217.069606500008</v>
      </c>
      <c r="C10" s="660">
        <v>-19589.136844000001</v>
      </c>
      <c r="D10" s="660">
        <v>-18488.606302</v>
      </c>
      <c r="E10" s="661">
        <v>-19527.321381000002</v>
      </c>
    </row>
    <row r="11" spans="1:5">
      <c r="A11" s="270" t="s">
        <v>7</v>
      </c>
      <c r="B11" s="660">
        <v>-19713.971336481838</v>
      </c>
      <c r="C11" s="660">
        <v>-18884.593134207826</v>
      </c>
      <c r="D11" s="660">
        <v>-17571.803068334259</v>
      </c>
      <c r="E11" s="661">
        <v>-19009.712457590525</v>
      </c>
    </row>
    <row r="12" spans="1:5">
      <c r="A12" s="270" t="s">
        <v>8</v>
      </c>
      <c r="B12" s="660">
        <v>-14534.991741280006</v>
      </c>
      <c r="C12" s="660">
        <v>-12130.49493547</v>
      </c>
      <c r="D12" s="660">
        <v>-8820.744053800001</v>
      </c>
      <c r="E12" s="661">
        <v>-14292.612163530001</v>
      </c>
    </row>
    <row r="13" spans="1:5" ht="13.5" thickBot="1">
      <c r="A13" s="272" t="s">
        <v>41</v>
      </c>
      <c r="B13" s="662">
        <v>-153032</v>
      </c>
      <c r="C13" s="662">
        <v>-134005</v>
      </c>
      <c r="D13" s="662">
        <v>-112782</v>
      </c>
      <c r="E13" s="663">
        <v>-119399</v>
      </c>
    </row>
    <row r="14" spans="1:5">
      <c r="A14" s="270" t="s">
        <v>234</v>
      </c>
      <c r="B14" s="353"/>
      <c r="C14" s="353"/>
      <c r="D14" s="353"/>
      <c r="E14" s="329"/>
    </row>
    <row r="15" spans="1:5">
      <c r="A15" s="270" t="s">
        <v>6</v>
      </c>
      <c r="B15" s="660">
        <v>-183.78791870001442</v>
      </c>
      <c r="C15" s="660">
        <v>187.44331500000408</v>
      </c>
      <c r="D15" s="660">
        <v>64.841829999997572</v>
      </c>
      <c r="E15" s="661">
        <v>-1888.0103870000021</v>
      </c>
    </row>
    <row r="16" spans="1:5">
      <c r="A16" s="270" t="s">
        <v>7</v>
      </c>
      <c r="B16" s="660">
        <v>-183.73316105724371</v>
      </c>
      <c r="C16" s="660">
        <v>187.4418554947697</v>
      </c>
      <c r="D16" s="660">
        <v>33.300414901445038</v>
      </c>
      <c r="E16" s="661">
        <v>-1922.8993583539632</v>
      </c>
    </row>
    <row r="17" spans="1:5">
      <c r="A17" s="270" t="s">
        <v>8</v>
      </c>
      <c r="B17" s="660">
        <v>-181.03800183001294</v>
      </c>
      <c r="C17" s="660">
        <v>191.82091564000439</v>
      </c>
      <c r="D17" s="660">
        <v>-267.11799316000543</v>
      </c>
      <c r="E17" s="661">
        <v>-2234.7990620100027</v>
      </c>
    </row>
    <row r="18" spans="1:5" ht="13.5" thickBot="1">
      <c r="A18" s="272" t="s">
        <v>41</v>
      </c>
      <c r="B18" s="662">
        <v>4261</v>
      </c>
      <c r="C18" s="662">
        <v>5194</v>
      </c>
      <c r="D18" s="662">
        <v>4600</v>
      </c>
      <c r="E18" s="663">
        <v>-4643</v>
      </c>
    </row>
    <row r="20" spans="1:5">
      <c r="A20" s="666" t="s">
        <v>458</v>
      </c>
    </row>
  </sheetData>
  <mergeCells count="3">
    <mergeCell ref="A1:E1"/>
    <mergeCell ref="A2:A3"/>
    <mergeCell ref="B2:E2"/>
  </mergeCells>
  <hyperlinks>
    <hyperlink ref="A20" location="'List of Tables'!A1" display="Back to contents"/>
  </hyperlinks>
  <pageMargins left="0.75" right="0.75" top="1" bottom="1" header="0.5" footer="0.5"/>
  <pageSetup paperSize="9" orientation="landscape" horizontalDpi="300" verticalDpi="300"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
  <sheetViews>
    <sheetView workbookViewId="0">
      <selection sqref="A1:E1"/>
    </sheetView>
  </sheetViews>
  <sheetFormatPr defaultRowHeight="12.75"/>
  <cols>
    <col min="1" max="1" width="69.5703125" style="333" customWidth="1"/>
    <col min="2" max="16384" width="9.140625" style="333"/>
  </cols>
  <sheetData>
    <row r="1" spans="1:5" ht="25.5" customHeight="1">
      <c r="A1" s="895" t="s">
        <v>407</v>
      </c>
      <c r="B1" s="896"/>
      <c r="C1" s="896"/>
      <c r="D1" s="896"/>
      <c r="E1" s="896"/>
    </row>
    <row r="2" spans="1:5" ht="13.5" thickBot="1">
      <c r="A2" s="270"/>
      <c r="B2" s="355" t="str">
        <f>'Table C.9'!B3</f>
        <v>2009-10</v>
      </c>
      <c r="C2" s="356" t="str">
        <f>'Table C.9'!C3</f>
        <v>2010-11</v>
      </c>
      <c r="D2" s="356" t="str">
        <f>'Table C.9'!D3</f>
        <v>2011-12</v>
      </c>
      <c r="E2" s="266" t="str">
        <f>'Table C.9'!E3</f>
        <v>2012-13</v>
      </c>
    </row>
    <row r="3" spans="1:5">
      <c r="A3" s="304" t="str">
        <f>'Table C.9'!A4</f>
        <v>Estimates published in GERS 2012-13</v>
      </c>
      <c r="B3" s="877" t="s">
        <v>10</v>
      </c>
      <c r="C3" s="878"/>
      <c r="D3" s="878"/>
      <c r="E3" s="879"/>
    </row>
    <row r="4" spans="1:5">
      <c r="A4" s="270" t="s">
        <v>6</v>
      </c>
      <c r="B4" s="308">
        <v>-0.13112459867418608</v>
      </c>
      <c r="C4" s="309">
        <v>-0.12854456490836036</v>
      </c>
      <c r="D4" s="309">
        <v>-0.11627563502010647</v>
      </c>
      <c r="E4" s="310">
        <v>-0.11226112068395022</v>
      </c>
    </row>
    <row r="5" spans="1:5">
      <c r="A5" s="270" t="s">
        <v>7</v>
      </c>
      <c r="B5" s="308">
        <v>-0.12477625576830655</v>
      </c>
      <c r="C5" s="309">
        <v>-0.12050670165001043</v>
      </c>
      <c r="D5" s="309">
        <v>-0.1068385154475149</v>
      </c>
      <c r="E5" s="310">
        <v>-0.10623746701773296</v>
      </c>
    </row>
    <row r="6" spans="1:5">
      <c r="A6" s="270" t="s">
        <v>8</v>
      </c>
      <c r="B6" s="308">
        <v>-7.116948911547584E-2</v>
      </c>
      <c r="C6" s="309">
        <v>-5.7171078785056721E-2</v>
      </c>
      <c r="D6" s="309">
        <v>-3.1487388391186498E-2</v>
      </c>
      <c r="E6" s="310">
        <v>-5.9435103020506322E-2</v>
      </c>
    </row>
    <row r="7" spans="1:5" ht="13.5" thickBot="1">
      <c r="A7" s="357" t="s">
        <v>41</v>
      </c>
      <c r="B7" s="358">
        <v>-7.6036176183291171E-2</v>
      </c>
      <c r="C7" s="359">
        <v>-6.6933568370151034E-2</v>
      </c>
      <c r="D7" s="359">
        <v>-5.7235723023591346E-2</v>
      </c>
      <c r="E7" s="360">
        <v>-5.8422373487567215E-2</v>
      </c>
    </row>
    <row r="8" spans="1:5">
      <c r="A8" s="270" t="e">
        <f>"GERS "&amp;#REF!&amp;" estimate with latest GDP estimates"</f>
        <v>#REF!</v>
      </c>
      <c r="B8" s="877" t="s">
        <v>10</v>
      </c>
      <c r="C8" s="878"/>
      <c r="D8" s="878"/>
      <c r="E8" s="879"/>
    </row>
    <row r="9" spans="1:5">
      <c r="A9" s="361" t="s">
        <v>6</v>
      </c>
      <c r="B9" s="238">
        <v>-0.12624762290692887</v>
      </c>
      <c r="C9" s="239">
        <v>-0.12837317267266823</v>
      </c>
      <c r="D9" s="239">
        <v>-0.11437868163185588</v>
      </c>
      <c r="E9" s="240">
        <v>-0.10935504276093382</v>
      </c>
    </row>
    <row r="10" spans="1:5">
      <c r="A10" s="361" t="s">
        <v>7</v>
      </c>
      <c r="B10" s="362">
        <v>-0.12009187578162842</v>
      </c>
      <c r="C10" s="353">
        <v>-0.12037664351210423</v>
      </c>
      <c r="D10" s="353">
        <v>-0.10505141964008231</v>
      </c>
      <c r="E10" s="329">
        <v>-0.10361911717330331</v>
      </c>
    </row>
    <row r="11" spans="1:5">
      <c r="A11" s="361" t="s">
        <v>8</v>
      </c>
      <c r="B11" s="362">
        <v>-6.8311431619563795E-2</v>
      </c>
      <c r="C11" s="353">
        <v>-5.7168797556268455E-2</v>
      </c>
      <c r="D11" s="353">
        <v>-3.0734506021613726E-2</v>
      </c>
      <c r="E11" s="329">
        <v>-5.8394049464130661E-2</v>
      </c>
    </row>
    <row r="12" spans="1:5" ht="13.5" thickBot="1">
      <c r="A12" s="357" t="s">
        <v>41</v>
      </c>
      <c r="B12" s="246">
        <v>-7.2519261888430886E-2</v>
      </c>
      <c r="C12" s="247">
        <v>-6.3788873585153449E-2</v>
      </c>
      <c r="D12" s="247">
        <v>-5.4445082392530479E-2</v>
      </c>
      <c r="E12" s="248">
        <v>-5.5274197417811727E-2</v>
      </c>
    </row>
    <row r="13" spans="1:5">
      <c r="A13" s="270" t="s">
        <v>235</v>
      </c>
      <c r="B13" s="877" t="str">
        <f>B8</f>
        <v>(% of GDP)</v>
      </c>
      <c r="C13" s="878"/>
      <c r="D13" s="878"/>
      <c r="E13" s="879"/>
    </row>
    <row r="14" spans="1:5">
      <c r="A14" s="361" t="s">
        <v>6</v>
      </c>
      <c r="B14" s="362">
        <v>4.8769757672572078E-3</v>
      </c>
      <c r="C14" s="476">
        <v>1.7139223569212492E-4</v>
      </c>
      <c r="D14" s="353">
        <v>1.8969533882505912E-3</v>
      </c>
      <c r="E14" s="329">
        <v>2.9060779230164063E-3</v>
      </c>
    </row>
    <row r="15" spans="1:5">
      <c r="A15" s="361" t="s">
        <v>7</v>
      </c>
      <c r="B15" s="362">
        <v>4.6843799866781305E-3</v>
      </c>
      <c r="C15" s="476">
        <v>1.3005813790620269E-4</v>
      </c>
      <c r="D15" s="353">
        <v>1.7870958074325816E-3</v>
      </c>
      <c r="E15" s="329">
        <v>2.6183498444296432E-3</v>
      </c>
    </row>
    <row r="16" spans="1:5">
      <c r="A16" s="361" t="s">
        <v>8</v>
      </c>
      <c r="B16" s="362">
        <v>2.8580574959120447E-3</v>
      </c>
      <c r="C16" s="476">
        <v>2.281228788265921E-6</v>
      </c>
      <c r="D16" s="353">
        <v>7.5288236957277155E-4</v>
      </c>
      <c r="E16" s="329">
        <v>1.0410535563756609E-3</v>
      </c>
    </row>
    <row r="17" spans="1:5" ht="13.5" thickBot="1">
      <c r="A17" s="357" t="s">
        <v>41</v>
      </c>
      <c r="B17" s="246">
        <v>3.516914294860285E-3</v>
      </c>
      <c r="C17" s="247">
        <v>3.1446947849975843E-3</v>
      </c>
      <c r="D17" s="247">
        <v>2.7906406310608672E-3</v>
      </c>
      <c r="E17" s="248">
        <v>3.1481760697554886E-3</v>
      </c>
    </row>
    <row r="18" spans="1:5">
      <c r="A18" s="264"/>
      <c r="B18" s="264"/>
      <c r="C18" s="264"/>
      <c r="D18" s="264"/>
      <c r="E18" s="264"/>
    </row>
    <row r="19" spans="1:5">
      <c r="A19" s="666" t="s">
        <v>458</v>
      </c>
      <c r="B19" s="264"/>
      <c r="C19" s="264"/>
      <c r="D19" s="264"/>
      <c r="E19" s="264"/>
    </row>
    <row r="20" spans="1:5">
      <c r="A20" s="264"/>
      <c r="B20" s="264"/>
      <c r="C20" s="264"/>
      <c r="D20" s="264"/>
      <c r="E20" s="264"/>
    </row>
  </sheetData>
  <mergeCells count="4">
    <mergeCell ref="A1:E1"/>
    <mergeCell ref="B3:E3"/>
    <mergeCell ref="B8:E8"/>
    <mergeCell ref="B13:E13"/>
  </mergeCells>
  <hyperlinks>
    <hyperlink ref="A19" location="'List of Tables'!A1" display="Back to contents"/>
  </hyperlinks>
  <pageMargins left="0.75" right="0.75" top="1" bottom="1" header="0.5" footer="0.5"/>
  <pageSetup paperSize="9" orientation="landscape" horizontalDpi="300" verticalDpi="300"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sqref="A1:E1"/>
    </sheetView>
  </sheetViews>
  <sheetFormatPr defaultRowHeight="12.75"/>
  <cols>
    <col min="1" max="1" width="63.42578125" style="333" customWidth="1"/>
    <col min="2" max="16384" width="9.140625" style="333"/>
  </cols>
  <sheetData>
    <row r="1" spans="1:5" ht="24" customHeight="1">
      <c r="A1" s="895" t="s">
        <v>408</v>
      </c>
      <c r="B1" s="896"/>
      <c r="C1" s="896"/>
      <c r="D1" s="896"/>
      <c r="E1" s="896"/>
    </row>
    <row r="2" spans="1:5" ht="13.5" thickBot="1">
      <c r="A2" s="270"/>
      <c r="B2" s="355" t="str">
        <f>'Table C.10'!B2</f>
        <v>2009-10</v>
      </c>
      <c r="C2" s="356" t="str">
        <f>'Table C.10'!C2</f>
        <v>2010-11</v>
      </c>
      <c r="D2" s="356" t="str">
        <f>'Table C.10'!D2</f>
        <v>2011-12</v>
      </c>
      <c r="E2" s="266" t="str">
        <f>'Table C.10'!E2</f>
        <v>2012-13</v>
      </c>
    </row>
    <row r="3" spans="1:5">
      <c r="A3" s="304" t="str">
        <f>'Table C.10'!A3</f>
        <v>Estimates published in GERS 2012-13</v>
      </c>
      <c r="B3" s="877" t="s">
        <v>10</v>
      </c>
      <c r="C3" s="878"/>
      <c r="D3" s="878"/>
      <c r="E3" s="879"/>
    </row>
    <row r="4" spans="1:5">
      <c r="A4" s="270" t="s">
        <v>6</v>
      </c>
      <c r="B4" s="308">
        <v>-0.17241806685457259</v>
      </c>
      <c r="C4" s="309">
        <v>-0.16137427913747171</v>
      </c>
      <c r="D4" s="309">
        <v>-0.147435510809558</v>
      </c>
      <c r="E4" s="310">
        <v>-0.13964709241791268</v>
      </c>
    </row>
    <row r="5" spans="1:5">
      <c r="A5" s="270" t="s">
        <v>7</v>
      </c>
      <c r="B5" s="308">
        <v>-0.16541224080445244</v>
      </c>
      <c r="C5" s="309">
        <v>-0.15272448112235365</v>
      </c>
      <c r="D5" s="309">
        <v>-0.13745362964324198</v>
      </c>
      <c r="E5" s="310">
        <v>-0.13320469747782471</v>
      </c>
    </row>
    <row r="6" spans="1:5">
      <c r="A6" s="270" t="s">
        <v>8</v>
      </c>
      <c r="B6" s="308">
        <v>-0.10690217794679853</v>
      </c>
      <c r="C6" s="309">
        <v>-8.4887332753907377E-2</v>
      </c>
      <c r="D6" s="309">
        <v>-5.8140368282769576E-2</v>
      </c>
      <c r="E6" s="310">
        <v>-8.3345862615894842E-2</v>
      </c>
    </row>
    <row r="7" spans="1:5" ht="13.5" thickBot="1">
      <c r="A7" s="357" t="s">
        <v>41</v>
      </c>
      <c r="B7" s="358">
        <v>-0.10982514472358511</v>
      </c>
      <c r="C7" s="359">
        <v>-9.2664907440939012E-2</v>
      </c>
      <c r="D7" s="359">
        <v>-7.5775054306251755E-2</v>
      </c>
      <c r="E7" s="360">
        <v>-7.2928509647985029E-2</v>
      </c>
    </row>
    <row r="8" spans="1:5">
      <c r="A8" s="304" t="e">
        <f>'Table C.10'!A8</f>
        <v>#REF!</v>
      </c>
      <c r="B8" s="877" t="s">
        <v>10</v>
      </c>
      <c r="C8" s="878"/>
      <c r="D8" s="878"/>
      <c r="E8" s="879"/>
    </row>
    <row r="9" spans="1:5">
      <c r="A9" s="361" t="s">
        <v>6</v>
      </c>
      <c r="B9" s="238">
        <v>-0.1660052446809355</v>
      </c>
      <c r="C9" s="239">
        <v>-0.16115911408164615</v>
      </c>
      <c r="D9" s="239">
        <v>-0.14503020645039208</v>
      </c>
      <c r="E9" s="240">
        <v>-0.13603208011608781</v>
      </c>
    </row>
    <row r="10" spans="1:5">
      <c r="A10" s="361" t="s">
        <v>7</v>
      </c>
      <c r="B10" s="362">
        <v>-0.15920229496495902</v>
      </c>
      <c r="C10" s="353">
        <v>-0.15255965160370039</v>
      </c>
      <c r="D10" s="353">
        <v>-0.13515443253981066</v>
      </c>
      <c r="E10" s="329">
        <v>-0.12992170788188354</v>
      </c>
    </row>
    <row r="11" spans="1:5">
      <c r="A11" s="361" t="s">
        <v>8</v>
      </c>
      <c r="B11" s="362">
        <v>-0.10260915048787676</v>
      </c>
      <c r="C11" s="353">
        <v>-8.4883945596775617E-2</v>
      </c>
      <c r="D11" s="353">
        <v>-5.6750197154673818E-2</v>
      </c>
      <c r="E11" s="329">
        <v>-8.1885992904631152E-2</v>
      </c>
    </row>
    <row r="12" spans="1:5" ht="13.5" thickBot="1">
      <c r="A12" s="357" t="s">
        <v>41</v>
      </c>
      <c r="B12" s="246">
        <v>-0.10474538347306665</v>
      </c>
      <c r="C12" s="247">
        <v>-8.8311294473969862E-2</v>
      </c>
      <c r="D12" s="247">
        <v>-7.208049199102233E-2</v>
      </c>
      <c r="E12" s="248">
        <v>-6.8998648959843381E-2</v>
      </c>
    </row>
    <row r="13" spans="1:5">
      <c r="A13" s="270" t="s">
        <v>235</v>
      </c>
      <c r="B13" s="877" t="str">
        <f>B8</f>
        <v>(% of GDP)</v>
      </c>
      <c r="C13" s="878"/>
      <c r="D13" s="878"/>
      <c r="E13" s="879"/>
    </row>
    <row r="14" spans="1:5">
      <c r="A14" s="361" t="s">
        <v>6</v>
      </c>
      <c r="B14" s="362">
        <v>6.4128221736370894E-3</v>
      </c>
      <c r="C14" s="353">
        <v>2.1516505582555578E-4</v>
      </c>
      <c r="D14" s="353">
        <v>2.4053043591659162E-3</v>
      </c>
      <c r="E14" s="329">
        <v>3.6150123018248714E-3</v>
      </c>
    </row>
    <row r="15" spans="1:5">
      <c r="A15" s="361" t="s">
        <v>7</v>
      </c>
      <c r="B15" s="362">
        <v>6.2099458394934137E-3</v>
      </c>
      <c r="C15" s="353">
        <v>1.6482951865326445E-4</v>
      </c>
      <c r="D15" s="353">
        <v>2.2991971034313219E-3</v>
      </c>
      <c r="E15" s="329">
        <v>3.2829895959411715E-3</v>
      </c>
    </row>
    <row r="16" spans="1:5">
      <c r="A16" s="361" t="s">
        <v>8</v>
      </c>
      <c r="B16" s="362">
        <v>4.2930274589217665E-3</v>
      </c>
      <c r="C16" s="353">
        <v>3.3871571317595217E-6</v>
      </c>
      <c r="D16" s="353">
        <v>1.3901711280957588E-3</v>
      </c>
      <c r="E16" s="329">
        <v>1.4598697112636894E-3</v>
      </c>
    </row>
    <row r="17" spans="1:5" ht="13.5" thickBot="1">
      <c r="A17" s="357" t="s">
        <v>41</v>
      </c>
      <c r="B17" s="246">
        <v>5.0797612505184553E-3</v>
      </c>
      <c r="C17" s="247">
        <v>4.3536129669691503E-3</v>
      </c>
      <c r="D17" s="247">
        <v>3.6945623152294244E-3</v>
      </c>
      <c r="E17" s="248">
        <v>3.9298606881416481E-3</v>
      </c>
    </row>
    <row r="18" spans="1:5">
      <c r="A18" s="264"/>
      <c r="B18" s="264"/>
      <c r="C18" s="264"/>
      <c r="D18" s="264"/>
      <c r="E18" s="264"/>
    </row>
    <row r="19" spans="1:5">
      <c r="A19" s="666" t="s">
        <v>458</v>
      </c>
      <c r="B19" s="264"/>
      <c r="C19" s="264"/>
      <c r="D19" s="264"/>
      <c r="E19" s="264"/>
    </row>
    <row r="20" spans="1:5">
      <c r="A20" s="264"/>
      <c r="B20" s="264"/>
      <c r="C20" s="264"/>
      <c r="D20" s="264"/>
      <c r="E20" s="264"/>
    </row>
    <row r="21" spans="1:5">
      <c r="A21" s="264"/>
      <c r="B21" s="264"/>
      <c r="C21" s="264"/>
      <c r="D21" s="264"/>
      <c r="E21" s="264"/>
    </row>
    <row r="22" spans="1:5">
      <c r="A22" s="264"/>
      <c r="B22" s="264"/>
      <c r="C22" s="264"/>
      <c r="D22" s="264"/>
      <c r="E22" s="264"/>
    </row>
    <row r="23" spans="1:5">
      <c r="A23" s="264"/>
      <c r="B23" s="264"/>
      <c r="C23" s="264"/>
      <c r="D23" s="264"/>
      <c r="E23" s="264"/>
    </row>
    <row r="24" spans="1:5">
      <c r="A24" s="264"/>
      <c r="B24" s="264"/>
      <c r="C24" s="264"/>
      <c r="D24" s="264"/>
      <c r="E24" s="264"/>
    </row>
    <row r="25" spans="1:5">
      <c r="A25" s="264"/>
      <c r="B25" s="264"/>
      <c r="C25" s="264"/>
      <c r="D25" s="264"/>
      <c r="E25" s="264"/>
    </row>
    <row r="26" spans="1:5">
      <c r="A26" s="264"/>
      <c r="B26" s="264"/>
      <c r="C26" s="264"/>
      <c r="D26" s="264"/>
      <c r="E26" s="264"/>
    </row>
    <row r="27" spans="1:5">
      <c r="A27" s="264"/>
      <c r="B27" s="264"/>
      <c r="C27" s="264"/>
      <c r="D27" s="264"/>
      <c r="E27" s="264"/>
    </row>
    <row r="28" spans="1:5">
      <c r="A28" s="264"/>
      <c r="B28" s="264"/>
      <c r="C28" s="264"/>
      <c r="D28" s="264"/>
      <c r="E28" s="264"/>
    </row>
  </sheetData>
  <mergeCells count="4">
    <mergeCell ref="A1:E1"/>
    <mergeCell ref="B3:E3"/>
    <mergeCell ref="B8:E8"/>
    <mergeCell ref="B13:E13"/>
  </mergeCells>
  <hyperlinks>
    <hyperlink ref="A19" location="'List of Tables'!A1" display="Back to contents"/>
  </hyperlinks>
  <pageMargins left="0.75" right="0.75" top="1" bottom="1" header="0.5" footer="0.5"/>
  <pageSetup paperSize="9"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0"/>
  <sheetViews>
    <sheetView workbookViewId="0">
      <selection activeCell="R6" sqref="R6"/>
    </sheetView>
  </sheetViews>
  <sheetFormatPr defaultRowHeight="12.75"/>
  <cols>
    <col min="1" max="1" width="47.28515625" customWidth="1"/>
    <col min="2" max="12" width="9.140625" customWidth="1"/>
    <col min="13" max="13" width="9" customWidth="1"/>
    <col min="14" max="14" width="9.140625" customWidth="1"/>
    <col min="16" max="16" width="9.28515625" customWidth="1"/>
    <col min="18" max="18" width="10.5703125" customWidth="1"/>
    <col min="19" max="19" width="13.85546875" customWidth="1"/>
  </cols>
  <sheetData>
    <row r="1" spans="1:19" ht="22.5" customHeight="1" thickBot="1">
      <c r="A1" s="691" t="s">
        <v>329</v>
      </c>
      <c r="B1" s="692"/>
      <c r="C1" s="692"/>
      <c r="D1" s="692"/>
      <c r="E1" s="692"/>
      <c r="F1" s="692"/>
      <c r="G1" s="692"/>
      <c r="H1" s="692"/>
      <c r="I1" s="692"/>
      <c r="J1" s="692"/>
      <c r="K1" s="692"/>
      <c r="L1" s="692"/>
      <c r="M1" s="692"/>
      <c r="N1" s="692"/>
      <c r="O1" s="692"/>
      <c r="P1" s="692"/>
      <c r="Q1" s="692"/>
    </row>
    <row r="2" spans="1:19">
      <c r="A2" s="697"/>
      <c r="B2" s="680" t="s">
        <v>5</v>
      </c>
      <c r="C2" s="695"/>
      <c r="D2" s="695"/>
      <c r="E2" s="695"/>
      <c r="F2" s="695"/>
      <c r="G2" s="695"/>
      <c r="H2" s="695"/>
      <c r="I2" s="695"/>
      <c r="J2" s="695"/>
      <c r="K2" s="695"/>
      <c r="L2" s="695"/>
      <c r="M2" s="695"/>
      <c r="N2" s="695"/>
      <c r="O2" s="695"/>
      <c r="P2" s="695"/>
      <c r="Q2" s="696"/>
      <c r="R2" s="113"/>
    </row>
    <row r="3" spans="1:19" ht="13.5" thickBot="1">
      <c r="A3" s="698"/>
      <c r="B3" s="232" t="s">
        <v>83</v>
      </c>
      <c r="C3" s="66" t="s">
        <v>84</v>
      </c>
      <c r="D3" s="66" t="s">
        <v>85</v>
      </c>
      <c r="E3" s="66" t="s">
        <v>86</v>
      </c>
      <c r="F3" s="66" t="s">
        <v>87</v>
      </c>
      <c r="G3" s="66" t="s">
        <v>88</v>
      </c>
      <c r="H3" s="66" t="s">
        <v>82</v>
      </c>
      <c r="I3" s="66" t="s">
        <v>0</v>
      </c>
      <c r="J3" s="66" t="s">
        <v>1</v>
      </c>
      <c r="K3" s="66" t="s">
        <v>2</v>
      </c>
      <c r="L3" s="66" t="s">
        <v>3</v>
      </c>
      <c r="M3" s="66" t="s">
        <v>4</v>
      </c>
      <c r="N3" s="66" t="s">
        <v>115</v>
      </c>
      <c r="O3" s="66" t="s">
        <v>117</v>
      </c>
      <c r="P3" s="2" t="s">
        <v>184</v>
      </c>
      <c r="Q3" s="526" t="s">
        <v>185</v>
      </c>
      <c r="R3" s="113"/>
    </row>
    <row r="4" spans="1:19">
      <c r="A4" s="81" t="s">
        <v>325</v>
      </c>
      <c r="B4" s="162">
        <v>-4289.943349000001</v>
      </c>
      <c r="C4" s="127">
        <v>-4203.701819300004</v>
      </c>
      <c r="D4" s="127">
        <v>-4476.6004420000027</v>
      </c>
      <c r="E4" s="127">
        <v>-6506.1129990999943</v>
      </c>
      <c r="F4" s="127">
        <v>-9192.8495441999985</v>
      </c>
      <c r="G4" s="127">
        <v>-9982.5160198999947</v>
      </c>
      <c r="H4" s="127">
        <v>-11228.626870400003</v>
      </c>
      <c r="I4" s="127">
        <v>-11135.030854799996</v>
      </c>
      <c r="J4" s="127">
        <v>-11819.915951799994</v>
      </c>
      <c r="K4" s="127">
        <v>-12486.323179999999</v>
      </c>
      <c r="L4" s="127">
        <v>-16394.104615999997</v>
      </c>
      <c r="M4" s="127">
        <v>-20217.069606500008</v>
      </c>
      <c r="N4" s="127">
        <v>-19589.136844000001</v>
      </c>
      <c r="O4" s="127">
        <v>-18488.606302</v>
      </c>
      <c r="P4" s="127">
        <v>-19527.321381000002</v>
      </c>
      <c r="Q4" s="150">
        <v>-16429.687670000014</v>
      </c>
    </row>
    <row r="5" spans="1:19">
      <c r="A5" s="40" t="s">
        <v>326</v>
      </c>
      <c r="B5" s="163">
        <v>-4072.1874112058358</v>
      </c>
      <c r="C5" s="125">
        <v>-3982.5310194821759</v>
      </c>
      <c r="D5" s="125">
        <v>-4094.051567182054</v>
      </c>
      <c r="E5" s="125">
        <v>-6041.7361002633697</v>
      </c>
      <c r="F5" s="125">
        <v>-8758.475033409195</v>
      </c>
      <c r="G5" s="125">
        <v>-9618.7055739180723</v>
      </c>
      <c r="H5" s="125">
        <v>-10789.355388043863</v>
      </c>
      <c r="I5" s="125">
        <v>-10341.960230194039</v>
      </c>
      <c r="J5" s="125">
        <v>-11067.060299750738</v>
      </c>
      <c r="K5" s="125">
        <v>-11856.480111106961</v>
      </c>
      <c r="L5" s="125">
        <v>-15346.309673132637</v>
      </c>
      <c r="M5" s="125">
        <v>-19713.971336481838</v>
      </c>
      <c r="N5" s="125">
        <v>-18884.593134207826</v>
      </c>
      <c r="O5" s="125">
        <v>-17571.803068334259</v>
      </c>
      <c r="P5" s="125">
        <v>-19009.712457590525</v>
      </c>
      <c r="Q5" s="89">
        <v>-16033.923501349767</v>
      </c>
    </row>
    <row r="6" spans="1:19">
      <c r="A6" s="40" t="s">
        <v>327</v>
      </c>
      <c r="B6" s="163">
        <v>-2332.0851164900014</v>
      </c>
      <c r="C6" s="125">
        <v>-2107.7289670300052</v>
      </c>
      <c r="D6" s="125">
        <v>-674.08169848000398</v>
      </c>
      <c r="E6" s="125">
        <v>-1908.5057702099948</v>
      </c>
      <c r="F6" s="125">
        <v>-4668.2296853299995</v>
      </c>
      <c r="G6" s="125">
        <v>-6240.0711361699941</v>
      </c>
      <c r="H6" s="125">
        <v>-6713.3889198700053</v>
      </c>
      <c r="I6" s="125">
        <v>-2908.8996903999941</v>
      </c>
      <c r="J6" s="125">
        <v>-3646.2238897999923</v>
      </c>
      <c r="K6" s="125">
        <v>-5661.6641974599988</v>
      </c>
      <c r="L6" s="125">
        <v>-4825.0513552499979</v>
      </c>
      <c r="M6" s="125">
        <v>-14534.991741280006</v>
      </c>
      <c r="N6" s="125">
        <v>-12130.49493547</v>
      </c>
      <c r="O6" s="125">
        <v>-8820.744053800001</v>
      </c>
      <c r="P6" s="125">
        <v>-14292.612163530001</v>
      </c>
      <c r="Q6" s="89">
        <v>-12433.526191040015</v>
      </c>
      <c r="R6" s="79">
        <f>P6-Q6</f>
        <v>-1859.0859724899856</v>
      </c>
      <c r="S6" s="69"/>
    </row>
    <row r="7" spans="1:19" ht="13.5" thickBot="1">
      <c r="A7" s="148" t="s">
        <v>41</v>
      </c>
      <c r="B7" s="235">
        <v>4617</v>
      </c>
      <c r="C7" s="236">
        <v>14782</v>
      </c>
      <c r="D7" s="236">
        <v>17172</v>
      </c>
      <c r="E7" s="236">
        <v>-573</v>
      </c>
      <c r="F7" s="236">
        <v>-26584</v>
      </c>
      <c r="G7" s="236">
        <v>-31450</v>
      </c>
      <c r="H7" s="236">
        <v>-43577</v>
      </c>
      <c r="I7" s="236">
        <v>-40990</v>
      </c>
      <c r="J7" s="236">
        <v>-36335</v>
      </c>
      <c r="K7" s="236">
        <v>-40345</v>
      </c>
      <c r="L7" s="236">
        <v>-100307</v>
      </c>
      <c r="M7" s="236">
        <v>-153032</v>
      </c>
      <c r="N7" s="236">
        <v>-134005</v>
      </c>
      <c r="O7" s="236">
        <v>-112782</v>
      </c>
      <c r="P7" s="236">
        <v>-119399</v>
      </c>
      <c r="Q7" s="237">
        <v>-97280</v>
      </c>
      <c r="R7" s="85"/>
      <c r="S7" s="85"/>
    </row>
    <row r="8" spans="1:19">
      <c r="A8" s="518"/>
      <c r="B8" s="688" t="s">
        <v>10</v>
      </c>
      <c r="C8" s="689"/>
      <c r="D8" s="689"/>
      <c r="E8" s="689"/>
      <c r="F8" s="689"/>
      <c r="G8" s="689"/>
      <c r="H8" s="689"/>
      <c r="I8" s="689"/>
      <c r="J8" s="689"/>
      <c r="K8" s="689"/>
      <c r="L8" s="689"/>
      <c r="M8" s="689"/>
      <c r="N8" s="689"/>
      <c r="O8" s="689"/>
      <c r="P8" s="689"/>
      <c r="Q8" s="690"/>
    </row>
    <row r="9" spans="1:19">
      <c r="A9" s="40" t="s">
        <v>325</v>
      </c>
      <c r="B9" s="238">
        <v>-5.7242164138272066E-2</v>
      </c>
      <c r="C9" s="239">
        <v>-5.4992083717438939E-2</v>
      </c>
      <c r="D9" s="239">
        <v>-5.5829510510885506E-2</v>
      </c>
      <c r="E9" s="239">
        <v>-7.674624881757805E-2</v>
      </c>
      <c r="F9" s="239">
        <v>-0.10302420396155629</v>
      </c>
      <c r="G9" s="239">
        <v>-0.10501955254411947</v>
      </c>
      <c r="H9" s="239">
        <v>-0.11180118253670354</v>
      </c>
      <c r="I9" s="239">
        <v>-0.10441659133502582</v>
      </c>
      <c r="J9" s="239">
        <v>-0.10450835471330061</v>
      </c>
      <c r="K9" s="239">
        <v>-0.10634213241897204</v>
      </c>
      <c r="L9" s="239">
        <v>-0.13461216650692209</v>
      </c>
      <c r="M9" s="239">
        <v>-0.16752819827828724</v>
      </c>
      <c r="N9" s="239">
        <v>-0.15963164076001729</v>
      </c>
      <c r="O9" s="239">
        <v>-0.1445233451961058</v>
      </c>
      <c r="P9" s="239">
        <v>-0.15059217151148022</v>
      </c>
      <c r="Q9" s="240">
        <v>-0.1217869363485358</v>
      </c>
    </row>
    <row r="10" spans="1:19">
      <c r="A10" s="40" t="s">
        <v>326</v>
      </c>
      <c r="B10" s="238">
        <v>-5.3599209721386737E-2</v>
      </c>
      <c r="C10" s="239">
        <v>-5.1203860397590298E-2</v>
      </c>
      <c r="D10" s="239">
        <v>-4.9922339027389885E-2</v>
      </c>
      <c r="E10" s="239">
        <v>-6.9980678929457862E-2</v>
      </c>
      <c r="F10" s="239">
        <v>-9.6369825242912141E-2</v>
      </c>
      <c r="G10" s="239">
        <v>-9.9523191849743259E-2</v>
      </c>
      <c r="H10" s="239">
        <v>-0.10564967846874793</v>
      </c>
      <c r="I10" s="239">
        <v>-9.5014229070617365E-2</v>
      </c>
      <c r="J10" s="239">
        <v>-9.6033051941087688E-2</v>
      </c>
      <c r="K10" s="239">
        <v>-9.8937136852475266E-2</v>
      </c>
      <c r="L10" s="239">
        <v>-0.12344528997873234</v>
      </c>
      <c r="M10" s="239">
        <v>-0.16070001048889393</v>
      </c>
      <c r="N10" s="239">
        <v>-0.15106028018446416</v>
      </c>
      <c r="O10" s="239">
        <v>-0.13489878515417442</v>
      </c>
      <c r="P10" s="239">
        <v>-0.14454271223602416</v>
      </c>
      <c r="Q10" s="240">
        <v>-0.11724803485812542</v>
      </c>
    </row>
    <row r="11" spans="1:19">
      <c r="A11" s="40" t="s">
        <v>327</v>
      </c>
      <c r="B11" s="238">
        <v>-2.8189531065948337E-2</v>
      </c>
      <c r="C11" s="239">
        <v>-2.4057552604640986E-2</v>
      </c>
      <c r="D11" s="239">
        <v>-6.9674393313081586E-3</v>
      </c>
      <c r="E11" s="239">
        <v>-1.9324420541969114E-2</v>
      </c>
      <c r="F11" s="239">
        <v>-4.469172804651201E-2</v>
      </c>
      <c r="G11" s="239">
        <v>-5.7202764397261352E-2</v>
      </c>
      <c r="H11" s="239">
        <v>-5.7953537250192838E-2</v>
      </c>
      <c r="I11" s="239">
        <v>-2.2904823640278977E-2</v>
      </c>
      <c r="J11" s="239">
        <v>-2.7472806568098244E-2</v>
      </c>
      <c r="K11" s="239">
        <v>-4.0079876910937284E-2</v>
      </c>
      <c r="L11" s="239">
        <v>-3.3006318207592131E-2</v>
      </c>
      <c r="M11" s="239">
        <v>-0.10390329953635434</v>
      </c>
      <c r="N11" s="239">
        <v>-8.3562561178111894E-2</v>
      </c>
      <c r="O11" s="239">
        <v>-5.8522427863372452E-2</v>
      </c>
      <c r="P11" s="480">
        <v>-9.7062769870261731E-2</v>
      </c>
      <c r="Q11" s="240">
        <v>-8.1389795713515206E-2</v>
      </c>
      <c r="R11" s="85"/>
      <c r="S11" s="85"/>
    </row>
    <row r="12" spans="1:19" ht="13.5" thickBot="1">
      <c r="A12" s="149" t="s">
        <v>41</v>
      </c>
      <c r="B12" s="242">
        <v>4.9460402753584995E-3</v>
      </c>
      <c r="C12" s="243">
        <v>1.5094593946028301E-2</v>
      </c>
      <c r="D12" s="243">
        <v>1.6603223376781592E-2</v>
      </c>
      <c r="E12" s="243">
        <v>-5.3407102865062712E-4</v>
      </c>
      <c r="F12" s="243">
        <v>-2.3404931552196678E-2</v>
      </c>
      <c r="G12" s="243">
        <v>-2.6007189396013004E-2</v>
      </c>
      <c r="H12" s="243">
        <v>-3.4325977447902924E-2</v>
      </c>
      <c r="I12" s="243">
        <v>-3.0361726003755401E-2</v>
      </c>
      <c r="J12" s="243">
        <v>-2.5509684693697736E-2</v>
      </c>
      <c r="K12" s="243">
        <v>-2.6921901462303999E-2</v>
      </c>
      <c r="L12" s="243">
        <v>-6.676815427892098E-2</v>
      </c>
      <c r="M12" s="243">
        <v>-0.1019078758981667</v>
      </c>
      <c r="N12" s="243">
        <v>-8.5016092184457728E-2</v>
      </c>
      <c r="O12" s="243">
        <v>-6.9255780679588694E-2</v>
      </c>
      <c r="P12" s="243">
        <v>-7.1790317605670645E-2</v>
      </c>
      <c r="Q12" s="244">
        <v>-5.6136657676030086E-2</v>
      </c>
      <c r="R12" s="85"/>
      <c r="S12" s="186"/>
    </row>
    <row r="13" spans="1:19">
      <c r="A13" s="205"/>
      <c r="M13" s="177"/>
      <c r="R13" s="187"/>
      <c r="S13" s="113"/>
    </row>
    <row r="14" spans="1:19">
      <c r="A14" s="666" t="s">
        <v>458</v>
      </c>
      <c r="B14" s="156"/>
      <c r="C14" s="156"/>
      <c r="D14" s="156"/>
      <c r="E14" s="156"/>
      <c r="F14" s="156"/>
      <c r="G14" s="156"/>
      <c r="H14" s="156"/>
      <c r="I14" s="156"/>
      <c r="J14" s="156"/>
      <c r="K14" s="156"/>
      <c r="L14" s="156"/>
      <c r="M14" s="156"/>
      <c r="N14" s="156"/>
      <c r="O14" s="156"/>
      <c r="P14" s="156"/>
      <c r="Q14" s="156"/>
    </row>
    <row r="15" spans="1:19">
      <c r="A15" s="113"/>
      <c r="B15" s="113"/>
      <c r="C15" s="113"/>
      <c r="D15" s="113"/>
      <c r="E15" s="113"/>
      <c r="F15" s="113"/>
      <c r="G15" s="113"/>
      <c r="H15" s="113"/>
      <c r="I15" s="113"/>
      <c r="J15" s="113"/>
      <c r="K15" s="113"/>
      <c r="L15" s="113"/>
    </row>
    <row r="16" spans="1:19">
      <c r="A16" s="114"/>
      <c r="B16" s="69"/>
      <c r="C16" s="69"/>
      <c r="D16" s="69"/>
      <c r="E16" s="69"/>
      <c r="F16" s="69"/>
      <c r="G16" s="69"/>
      <c r="H16" s="69"/>
      <c r="I16" s="69"/>
      <c r="J16" s="69"/>
      <c r="K16" s="69"/>
      <c r="L16" s="69"/>
      <c r="M16" s="69"/>
      <c r="N16" s="69"/>
      <c r="O16" s="69"/>
      <c r="P16" s="69"/>
      <c r="Q16" s="69"/>
    </row>
    <row r="17" spans="1:18">
      <c r="A17" s="114"/>
      <c r="B17" s="85"/>
      <c r="C17" s="85"/>
      <c r="D17" s="85"/>
      <c r="E17" s="85"/>
      <c r="F17" s="85"/>
      <c r="G17" s="85"/>
      <c r="H17" s="85"/>
      <c r="I17" s="85"/>
      <c r="J17" s="85"/>
      <c r="K17" s="85"/>
      <c r="L17" s="85"/>
      <c r="M17" s="85"/>
      <c r="N17" s="85"/>
      <c r="O17" s="85"/>
      <c r="P17" s="85"/>
      <c r="Q17" s="85"/>
      <c r="R17" s="114"/>
    </row>
    <row r="75" spans="1:2">
      <c r="A75" s="184">
        <v>2007</v>
      </c>
      <c r="B75" t="e">
        <f>SUMIF(#REF!,$A75,#REF!)</f>
        <v>#REF!</v>
      </c>
    </row>
    <row r="76" spans="1:2">
      <c r="A76" s="184">
        <v>2008</v>
      </c>
      <c r="B76" t="e">
        <f>SUMIF(#REF!,$A76,#REF!)</f>
        <v>#REF!</v>
      </c>
    </row>
    <row r="77" spans="1:2">
      <c r="A77" s="184">
        <v>2009</v>
      </c>
      <c r="B77" t="e">
        <f>SUMIF(#REF!,$A77,#REF!)</f>
        <v>#REF!</v>
      </c>
    </row>
    <row r="78" spans="1:2">
      <c r="A78" s="184">
        <v>2010</v>
      </c>
      <c r="B78" t="e">
        <f>SUMIF(#REF!,$A78,#REF!)</f>
        <v>#REF!</v>
      </c>
    </row>
    <row r="79" spans="1:2">
      <c r="A79" s="184">
        <v>2011</v>
      </c>
      <c r="B79" t="e">
        <f>SUMIF(#REF!,$A79,#REF!)</f>
        <v>#REF!</v>
      </c>
    </row>
    <row r="80" spans="1:2">
      <c r="A80" s="184">
        <v>2012</v>
      </c>
      <c r="B80" t="e">
        <f>SUMIF(#REF!,$A80,#REF!)</f>
        <v>#REF!</v>
      </c>
    </row>
  </sheetData>
  <mergeCells count="4">
    <mergeCell ref="A1:Q1"/>
    <mergeCell ref="A2:A3"/>
    <mergeCell ref="B2:Q2"/>
    <mergeCell ref="B8:Q8"/>
  </mergeCells>
  <hyperlinks>
    <hyperlink ref="A14" location="'List of Tables'!A1" display="Back to contents"/>
  </hyperlinks>
  <pageMargins left="0.75" right="0.75" top="1" bottom="1" header="0.5" footer="0.5"/>
  <pageSetup paperSize="9"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7"/>
  <sheetViews>
    <sheetView workbookViewId="0">
      <selection sqref="A1:E1"/>
    </sheetView>
  </sheetViews>
  <sheetFormatPr defaultRowHeight="12.75"/>
  <cols>
    <col min="2" max="2" width="41.5703125" customWidth="1"/>
  </cols>
  <sheetData>
    <row r="3" spans="1:2" s="113" customFormat="1"/>
    <row r="4" spans="1:2" s="113" customFormat="1"/>
    <row r="5" spans="1:2" s="113" customFormat="1">
      <c r="A5" s="618"/>
    </row>
    <row r="6" spans="1:2" s="113" customFormat="1">
      <c r="A6" s="618"/>
    </row>
    <row r="7" spans="1:2" s="113" customFormat="1">
      <c r="A7" s="618"/>
    </row>
    <row r="8" spans="1:2" s="113" customFormat="1">
      <c r="A8" s="618"/>
    </row>
    <row r="9" spans="1:2" s="113" customFormat="1">
      <c r="A9" s="618"/>
    </row>
    <row r="10" spans="1:2">
      <c r="A10" s="78"/>
      <c r="B10" s="78"/>
    </row>
    <row r="29" spans="2:18">
      <c r="B29" s="667"/>
      <c r="C29" s="668" t="s">
        <v>83</v>
      </c>
      <c r="D29" s="668" t="s">
        <v>84</v>
      </c>
      <c r="E29" s="668" t="s">
        <v>85</v>
      </c>
      <c r="F29" s="668" t="s">
        <v>86</v>
      </c>
      <c r="G29" s="668" t="s">
        <v>87</v>
      </c>
      <c r="H29" s="668" t="s">
        <v>88</v>
      </c>
      <c r="I29" s="668" t="s">
        <v>82</v>
      </c>
      <c r="J29" s="668" t="s">
        <v>0</v>
      </c>
      <c r="K29" s="668" t="s">
        <v>1</v>
      </c>
      <c r="L29" s="668" t="s">
        <v>2</v>
      </c>
      <c r="M29" s="668" t="s">
        <v>3</v>
      </c>
      <c r="N29" s="668" t="s">
        <v>4</v>
      </c>
      <c r="O29" s="668" t="s">
        <v>115</v>
      </c>
      <c r="P29" s="668" t="s">
        <v>117</v>
      </c>
      <c r="Q29" s="668" t="s">
        <v>184</v>
      </c>
      <c r="R29" s="668" t="s">
        <v>185</v>
      </c>
    </row>
    <row r="30" spans="2:18">
      <c r="B30" s="667" t="s">
        <v>41</v>
      </c>
      <c r="C30" s="669">
        <v>4.9460402753584995E-3</v>
      </c>
      <c r="D30" s="669">
        <v>1.5094593946028301E-2</v>
      </c>
      <c r="E30" s="669">
        <v>1.6603223376781592E-2</v>
      </c>
      <c r="F30" s="669">
        <v>-5.3407102865062712E-4</v>
      </c>
      <c r="G30" s="669">
        <v>-2.3404931552196678E-2</v>
      </c>
      <c r="H30" s="669">
        <v>-2.6007189396013004E-2</v>
      </c>
      <c r="I30" s="669">
        <v>-3.4325977447902924E-2</v>
      </c>
      <c r="J30" s="669">
        <v>-3.0361726003755401E-2</v>
      </c>
      <c r="K30" s="669">
        <v>-2.5509684693697736E-2</v>
      </c>
      <c r="L30" s="669">
        <v>-2.6921901462303999E-2</v>
      </c>
      <c r="M30" s="669">
        <v>-6.676815427892098E-2</v>
      </c>
      <c r="N30" s="669">
        <v>-0.1019078758981667</v>
      </c>
      <c r="O30" s="669">
        <v>-8.5016092184457728E-2</v>
      </c>
      <c r="P30" s="669">
        <v>-6.9255780679588694E-2</v>
      </c>
      <c r="Q30" s="669">
        <v>-7.1790317605670645E-2</v>
      </c>
      <c r="R30" s="669">
        <v>-5.6136657676030086E-2</v>
      </c>
    </row>
    <row r="31" spans="2:18">
      <c r="B31" s="670" t="s">
        <v>220</v>
      </c>
      <c r="C31" s="669">
        <v>-5.7242164138272066E-2</v>
      </c>
      <c r="D31" s="669">
        <v>-5.4992083717438939E-2</v>
      </c>
      <c r="E31" s="669">
        <v>-5.5829510510885506E-2</v>
      </c>
      <c r="F31" s="669">
        <v>-7.674624881757805E-2</v>
      </c>
      <c r="G31" s="669">
        <v>-0.10302420396155629</v>
      </c>
      <c r="H31" s="669">
        <v>-0.10501955254411947</v>
      </c>
      <c r="I31" s="669">
        <v>-0.11180118253670354</v>
      </c>
      <c r="J31" s="669">
        <v>-0.10441659133502582</v>
      </c>
      <c r="K31" s="669">
        <v>-0.10450835471330061</v>
      </c>
      <c r="L31" s="669">
        <v>-0.10634213241897204</v>
      </c>
      <c r="M31" s="669">
        <v>-0.13461216650692209</v>
      </c>
      <c r="N31" s="669">
        <v>-0.16752819827828724</v>
      </c>
      <c r="O31" s="669">
        <v>-0.15963164076001729</v>
      </c>
      <c r="P31" s="669">
        <v>-0.1445233451961058</v>
      </c>
      <c r="Q31" s="669">
        <v>-0.15059217151148022</v>
      </c>
      <c r="R31" s="669">
        <v>-0.1217869363485358</v>
      </c>
    </row>
    <row r="32" spans="2:18">
      <c r="B32" s="670" t="s">
        <v>222</v>
      </c>
      <c r="C32" s="669">
        <v>-5.3599209721386737E-2</v>
      </c>
      <c r="D32" s="669">
        <v>-5.1203860397590298E-2</v>
      </c>
      <c r="E32" s="669">
        <v>-4.9922339027389885E-2</v>
      </c>
      <c r="F32" s="669">
        <v>-6.9980678929457862E-2</v>
      </c>
      <c r="G32" s="669">
        <v>-9.6369825242912141E-2</v>
      </c>
      <c r="H32" s="669">
        <v>-9.9523191849743259E-2</v>
      </c>
      <c r="I32" s="669">
        <v>-0.10564967846874793</v>
      </c>
      <c r="J32" s="669">
        <v>-9.5014229070617365E-2</v>
      </c>
      <c r="K32" s="669">
        <v>-9.6033051941087688E-2</v>
      </c>
      <c r="L32" s="669">
        <v>-9.8937136852475266E-2</v>
      </c>
      <c r="M32" s="669">
        <v>-0.12344528997873234</v>
      </c>
      <c r="N32" s="669">
        <v>-0.16070001048889393</v>
      </c>
      <c r="O32" s="669">
        <v>-0.15106028018446416</v>
      </c>
      <c r="P32" s="669">
        <v>-0.13489878515417442</v>
      </c>
      <c r="Q32" s="669">
        <v>-0.14454271223602416</v>
      </c>
      <c r="R32" s="669">
        <v>-0.11724803485812542</v>
      </c>
    </row>
    <row r="33" spans="2:18">
      <c r="B33" s="670" t="s">
        <v>221</v>
      </c>
      <c r="C33" s="669">
        <v>-2.8189531065948337E-2</v>
      </c>
      <c r="D33" s="669">
        <v>-2.4057552604640986E-2</v>
      </c>
      <c r="E33" s="669">
        <v>-6.9674393313081586E-3</v>
      </c>
      <c r="F33" s="669">
        <v>-1.9324420541969114E-2</v>
      </c>
      <c r="G33" s="669">
        <v>-4.469172804651201E-2</v>
      </c>
      <c r="H33" s="669">
        <v>-5.7202764397261352E-2</v>
      </c>
      <c r="I33" s="669">
        <v>-5.7953537250192838E-2</v>
      </c>
      <c r="J33" s="669">
        <v>-2.2904823640278977E-2</v>
      </c>
      <c r="K33" s="669">
        <v>-2.7472806568098244E-2</v>
      </c>
      <c r="L33" s="669">
        <v>-4.0079876910937284E-2</v>
      </c>
      <c r="M33" s="669">
        <v>-3.3006318207592131E-2</v>
      </c>
      <c r="N33" s="669">
        <v>-0.10390329953635434</v>
      </c>
      <c r="O33" s="669">
        <v>-8.3562561178111894E-2</v>
      </c>
      <c r="P33" s="669">
        <v>-5.8522427863372452E-2</v>
      </c>
      <c r="Q33" s="669">
        <v>-9.7062769870261731E-2</v>
      </c>
      <c r="R33" s="669">
        <v>-8.1389795713515206E-2</v>
      </c>
    </row>
    <row r="37" spans="2:18">
      <c r="B37" s="666" t="s">
        <v>458</v>
      </c>
    </row>
  </sheetData>
  <hyperlinks>
    <hyperlink ref="B37" location="'List of Tables'!A1" display="Back to contents"/>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workbookViewId="0">
      <selection sqref="A1:E1"/>
    </sheetView>
  </sheetViews>
  <sheetFormatPr defaultRowHeight="12.75"/>
  <cols>
    <col min="1" max="1" width="9.140625" style="113"/>
    <col min="2" max="2" width="41.5703125" style="113" customWidth="1"/>
    <col min="3" max="16384" width="9.140625" style="113"/>
  </cols>
  <sheetData>
    <row r="1" spans="1:21" s="619" customFormat="1">
      <c r="A1" s="113"/>
      <c r="B1" s="113"/>
      <c r="C1" s="113"/>
      <c r="D1" s="113"/>
      <c r="E1" s="113"/>
      <c r="F1" s="113"/>
      <c r="G1" s="113"/>
      <c r="H1" s="113"/>
      <c r="I1" s="113"/>
      <c r="J1" s="113"/>
      <c r="K1" s="113"/>
      <c r="L1" s="113"/>
      <c r="M1" s="113"/>
      <c r="N1" s="113"/>
      <c r="O1" s="113"/>
      <c r="P1" s="113"/>
      <c r="Q1" s="113"/>
      <c r="R1" s="113"/>
      <c r="S1" s="113"/>
      <c r="T1" s="113"/>
      <c r="U1" s="113"/>
    </row>
    <row r="2" spans="1:21" s="619" customFormat="1">
      <c r="A2" s="113"/>
      <c r="B2" s="113"/>
      <c r="C2" s="113"/>
      <c r="D2" s="113"/>
      <c r="E2" s="113"/>
      <c r="F2" s="113"/>
      <c r="G2" s="113"/>
      <c r="H2" s="113"/>
      <c r="I2" s="113"/>
      <c r="J2" s="113"/>
      <c r="K2" s="113"/>
      <c r="L2" s="113"/>
      <c r="M2" s="113"/>
      <c r="N2" s="113"/>
      <c r="O2" s="113"/>
      <c r="P2" s="113"/>
      <c r="Q2" s="113"/>
      <c r="R2" s="113"/>
      <c r="S2" s="113"/>
      <c r="T2" s="113"/>
      <c r="U2" s="113"/>
    </row>
    <row r="3" spans="1:21" s="619" customFormat="1">
      <c r="A3" s="113"/>
      <c r="B3" s="113"/>
      <c r="C3" s="113"/>
      <c r="D3" s="113"/>
      <c r="E3" s="113"/>
      <c r="F3" s="113"/>
      <c r="G3" s="113"/>
      <c r="H3" s="113"/>
      <c r="I3" s="113"/>
      <c r="J3" s="113"/>
      <c r="K3" s="113"/>
      <c r="L3" s="113"/>
      <c r="M3" s="113"/>
      <c r="N3" s="113"/>
      <c r="O3" s="113"/>
      <c r="P3" s="113"/>
      <c r="Q3" s="113"/>
      <c r="R3" s="113"/>
      <c r="S3" s="113"/>
      <c r="T3" s="113"/>
      <c r="U3" s="113"/>
    </row>
    <row r="4" spans="1:21" s="619" customFormat="1">
      <c r="A4" s="113"/>
      <c r="B4" s="113"/>
      <c r="C4" s="113"/>
      <c r="D4" s="113"/>
      <c r="E4" s="113"/>
      <c r="F4" s="113"/>
      <c r="G4" s="113"/>
      <c r="H4" s="113"/>
      <c r="I4" s="113"/>
      <c r="J4" s="113"/>
      <c r="K4" s="113"/>
      <c r="L4" s="113"/>
      <c r="M4" s="113"/>
      <c r="N4" s="113"/>
      <c r="O4" s="113"/>
      <c r="P4" s="113"/>
      <c r="Q4" s="113"/>
      <c r="R4" s="113"/>
      <c r="S4" s="113"/>
      <c r="T4" s="113"/>
      <c r="U4" s="113"/>
    </row>
    <row r="5" spans="1:21" s="619" customFormat="1">
      <c r="A5" s="113"/>
      <c r="B5" s="113"/>
      <c r="C5" s="113"/>
      <c r="D5" s="113"/>
      <c r="E5" s="113"/>
      <c r="F5" s="113"/>
      <c r="G5" s="113"/>
      <c r="H5" s="113"/>
      <c r="I5" s="113"/>
      <c r="J5" s="113"/>
      <c r="K5" s="113"/>
      <c r="L5" s="113"/>
      <c r="M5" s="113"/>
      <c r="N5" s="113"/>
      <c r="O5" s="113"/>
      <c r="P5" s="113"/>
      <c r="Q5" s="113"/>
      <c r="R5" s="113"/>
      <c r="S5" s="113"/>
      <c r="T5" s="113"/>
      <c r="U5" s="113"/>
    </row>
    <row r="6" spans="1:21" s="619" customFormat="1">
      <c r="A6" s="113"/>
      <c r="B6" s="113"/>
      <c r="C6" s="113"/>
      <c r="D6" s="113"/>
      <c r="E6" s="113"/>
      <c r="F6" s="113"/>
      <c r="G6" s="113"/>
      <c r="H6" s="113"/>
      <c r="I6" s="113"/>
      <c r="J6" s="113"/>
      <c r="K6" s="113"/>
      <c r="L6" s="113"/>
      <c r="M6" s="113"/>
      <c r="N6" s="113"/>
      <c r="O6" s="113"/>
      <c r="P6" s="113"/>
      <c r="Q6" s="113"/>
      <c r="R6" s="113"/>
      <c r="S6" s="113"/>
      <c r="T6" s="113"/>
      <c r="U6" s="113"/>
    </row>
    <row r="7" spans="1:21" s="619" customFormat="1">
      <c r="A7" s="113"/>
      <c r="B7" s="113"/>
      <c r="C7" s="113"/>
      <c r="D7" s="113"/>
      <c r="E7" s="113"/>
      <c r="F7" s="113"/>
      <c r="G7" s="113"/>
      <c r="H7" s="113"/>
      <c r="I7" s="113"/>
      <c r="J7" s="113"/>
      <c r="K7" s="113"/>
      <c r="L7" s="113"/>
      <c r="M7" s="113"/>
      <c r="N7" s="113"/>
      <c r="O7" s="113"/>
      <c r="P7" s="113"/>
      <c r="Q7" s="113"/>
      <c r="R7" s="113"/>
      <c r="S7" s="113"/>
      <c r="T7" s="113"/>
      <c r="U7" s="113"/>
    </row>
    <row r="8" spans="1:21" s="619" customFormat="1">
      <c r="A8" s="113"/>
      <c r="B8" s="113"/>
      <c r="C8" s="113"/>
      <c r="D8" s="113"/>
      <c r="E8" s="113"/>
      <c r="F8" s="113"/>
      <c r="G8" s="113"/>
      <c r="H8" s="113"/>
      <c r="I8" s="113"/>
      <c r="J8" s="113"/>
      <c r="K8" s="113"/>
      <c r="L8" s="113"/>
      <c r="M8" s="113"/>
      <c r="N8" s="113"/>
      <c r="O8" s="113"/>
      <c r="P8" s="113"/>
      <c r="Q8" s="113"/>
      <c r="R8" s="113"/>
      <c r="S8" s="113"/>
      <c r="T8" s="113"/>
      <c r="U8" s="113"/>
    </row>
    <row r="9" spans="1:21" s="619" customFormat="1">
      <c r="A9" s="113"/>
      <c r="B9" s="618"/>
      <c r="C9" s="113"/>
      <c r="D9" s="113"/>
      <c r="E9" s="113"/>
      <c r="F9" s="113"/>
      <c r="G9" s="113"/>
      <c r="H9" s="113"/>
      <c r="I9" s="113"/>
      <c r="J9" s="113"/>
      <c r="K9" s="113"/>
      <c r="L9" s="113"/>
      <c r="M9" s="113"/>
      <c r="N9" s="113"/>
      <c r="O9" s="113"/>
      <c r="P9" s="113"/>
      <c r="Q9" s="113"/>
      <c r="R9" s="113"/>
      <c r="S9" s="113"/>
      <c r="T9" s="113"/>
      <c r="U9" s="113"/>
    </row>
    <row r="16" spans="1:21" s="619" customFormat="1">
      <c r="A16" s="113"/>
      <c r="B16" s="113"/>
      <c r="C16" s="113"/>
      <c r="D16" s="113"/>
      <c r="E16" s="113"/>
      <c r="F16" s="113"/>
      <c r="G16" s="113"/>
      <c r="H16" s="113"/>
      <c r="I16" s="113"/>
      <c r="J16" s="113"/>
      <c r="K16" s="113"/>
      <c r="L16" s="113"/>
      <c r="M16" s="113"/>
      <c r="N16" s="113"/>
      <c r="O16" s="113"/>
      <c r="P16" s="113"/>
      <c r="Q16" s="113"/>
      <c r="R16" s="113"/>
      <c r="S16" s="113"/>
      <c r="T16" s="113"/>
      <c r="U16" s="113"/>
    </row>
    <row r="17" spans="1:21" s="619" customFormat="1">
      <c r="A17" s="113"/>
      <c r="B17" s="113"/>
      <c r="C17" s="113"/>
      <c r="D17" s="113"/>
      <c r="E17" s="113"/>
      <c r="F17" s="113"/>
      <c r="G17" s="113"/>
      <c r="H17" s="113"/>
      <c r="I17" s="113"/>
      <c r="J17" s="113"/>
      <c r="K17" s="113"/>
      <c r="L17" s="113"/>
      <c r="M17" s="113"/>
      <c r="N17" s="113"/>
      <c r="O17" s="113"/>
      <c r="P17" s="113"/>
      <c r="Q17" s="113"/>
      <c r="R17" s="113"/>
      <c r="S17" s="113"/>
      <c r="T17" s="113"/>
      <c r="U17" s="113"/>
    </row>
    <row r="18" spans="1:21" s="619" customFormat="1">
      <c r="A18" s="113"/>
      <c r="B18" s="113"/>
      <c r="C18" s="113"/>
      <c r="D18" s="113"/>
      <c r="E18" s="113"/>
      <c r="F18" s="113"/>
      <c r="G18" s="113"/>
      <c r="H18" s="113"/>
      <c r="I18" s="113"/>
      <c r="J18" s="113"/>
      <c r="K18" s="113"/>
      <c r="L18" s="113"/>
      <c r="M18" s="113"/>
      <c r="N18" s="113"/>
      <c r="O18" s="113"/>
      <c r="P18" s="113"/>
      <c r="Q18" s="113"/>
      <c r="R18" s="113"/>
      <c r="S18" s="113"/>
      <c r="T18" s="113"/>
      <c r="U18" s="113"/>
    </row>
    <row r="24" spans="1:21">
      <c r="B24" s="618"/>
    </row>
    <row r="25" spans="1:21">
      <c r="B25" s="618"/>
    </row>
    <row r="27" spans="1:21">
      <c r="B27" s="618"/>
      <c r="C27" s="67" t="s">
        <v>83</v>
      </c>
      <c r="D27" s="67" t="s">
        <v>84</v>
      </c>
      <c r="E27" s="67" t="s">
        <v>85</v>
      </c>
      <c r="F27" s="67" t="s">
        <v>86</v>
      </c>
      <c r="G27" s="67" t="s">
        <v>87</v>
      </c>
      <c r="H27" s="67" t="s">
        <v>88</v>
      </c>
      <c r="I27" s="67" t="s">
        <v>82</v>
      </c>
      <c r="J27" s="67" t="s">
        <v>0</v>
      </c>
      <c r="K27" s="67" t="s">
        <v>1</v>
      </c>
      <c r="L27" s="67" t="s">
        <v>2</v>
      </c>
      <c r="M27" s="67" t="s">
        <v>3</v>
      </c>
      <c r="N27" s="67" t="s">
        <v>4</v>
      </c>
      <c r="O27" s="67" t="s">
        <v>115</v>
      </c>
      <c r="P27" s="67" t="s">
        <v>117</v>
      </c>
      <c r="Q27" s="67" t="s">
        <v>184</v>
      </c>
      <c r="R27" s="67" t="s">
        <v>185</v>
      </c>
    </row>
    <row r="28" spans="1:21">
      <c r="B28" s="618" t="s">
        <v>41</v>
      </c>
      <c r="C28" s="186">
        <v>1.0896929105684785E-2</v>
      </c>
      <c r="D28" s="186">
        <v>2.1471656535187192E-2</v>
      </c>
      <c r="E28" s="186">
        <v>2.2830882459582095E-2</v>
      </c>
      <c r="F28" s="186">
        <v>1.163212292767858E-2</v>
      </c>
      <c r="G28" s="186">
        <v>-1.0082503616301397E-2</v>
      </c>
      <c r="H28" s="186">
        <v>-1.3601470625933922E-2</v>
      </c>
      <c r="I28" s="186">
        <v>-1.6864841020712798E-2</v>
      </c>
      <c r="J28" s="186">
        <v>-1.1098066375073608E-2</v>
      </c>
      <c r="K28" s="186">
        <v>-6.0174351867258368E-3</v>
      </c>
      <c r="L28" s="186">
        <v>-6.228504851881163E-3</v>
      </c>
      <c r="M28" s="186">
        <v>-3.4466071763767724E-2</v>
      </c>
      <c r="N28" s="186">
        <v>-6.9130368190081712E-2</v>
      </c>
      <c r="O28" s="186">
        <v>-5.9481129352233271E-2</v>
      </c>
      <c r="P28" s="186">
        <v>-5.030503811825101E-2</v>
      </c>
      <c r="Q28" s="186">
        <v>-5.041478195462501E-2</v>
      </c>
      <c r="R28" s="186">
        <v>-4.1254211114919725E-2</v>
      </c>
    </row>
    <row r="29" spans="1:21">
      <c r="B29" s="670" t="s">
        <v>220</v>
      </c>
      <c r="C29" s="186">
        <v>-5.1585551999315561E-2</v>
      </c>
      <c r="D29" s="186">
        <v>-4.8651286537731847E-2</v>
      </c>
      <c r="E29" s="186">
        <v>-5.281404434115862E-2</v>
      </c>
      <c r="F29" s="186">
        <v>-6.2942016999516862E-2</v>
      </c>
      <c r="G29" s="186">
        <v>-8.3950046992223484E-2</v>
      </c>
      <c r="H29" s="186">
        <v>-8.4168872366776934E-2</v>
      </c>
      <c r="I29" s="186">
        <v>-8.1049839228759343E-2</v>
      </c>
      <c r="J29" s="186">
        <v>-7.5582974063928277E-2</v>
      </c>
      <c r="K29" s="186">
        <v>-7.1757762161678451E-2</v>
      </c>
      <c r="L29" s="186">
        <v>-7.6079341533921888E-2</v>
      </c>
      <c r="M29" s="186">
        <v>-9.5662812811399711E-2</v>
      </c>
      <c r="N29" s="186">
        <v>-0.1328538347051029</v>
      </c>
      <c r="O29" s="186">
        <v>-0.13062714502454387</v>
      </c>
      <c r="P29" s="186">
        <v>-0.11515856493489754</v>
      </c>
      <c r="Q29" s="186">
        <v>-0.11453020494690756</v>
      </c>
      <c r="R29" s="186">
        <v>-0.1025656668395034</v>
      </c>
    </row>
    <row r="30" spans="1:21">
      <c r="B30" s="670" t="s">
        <v>222</v>
      </c>
      <c r="C30" s="186">
        <v>-4.8019359478908542E-2</v>
      </c>
      <c r="D30" s="186">
        <v>-4.4971979763197369E-2</v>
      </c>
      <c r="E30" s="186">
        <v>-4.6973978485819926E-2</v>
      </c>
      <c r="F30" s="186">
        <v>-5.6425879727778114E-2</v>
      </c>
      <c r="G30" s="186">
        <v>-7.7642799300139564E-2</v>
      </c>
      <c r="H30" s="186">
        <v>-7.9016399028833367E-2</v>
      </c>
      <c r="I30" s="186">
        <v>-7.5407224646156817E-2</v>
      </c>
      <c r="J30" s="186">
        <v>-6.6764985177961242E-2</v>
      </c>
      <c r="K30" s="186">
        <v>-6.3891192722189044E-2</v>
      </c>
      <c r="L30" s="186">
        <v>-6.9285973006603191E-2</v>
      </c>
      <c r="M30" s="186">
        <v>-8.5288291007319314E-2</v>
      </c>
      <c r="N30" s="186">
        <v>-0.1265901006464224</v>
      </c>
      <c r="O30" s="186">
        <v>-0.12258917699717563</v>
      </c>
      <c r="P30" s="186">
        <v>-0.10605949039692729</v>
      </c>
      <c r="Q30" s="186">
        <v>-0.10898692191093375</v>
      </c>
      <c r="R30" s="186">
        <v>-9.8286371350994564E-2</v>
      </c>
    </row>
    <row r="31" spans="1:21">
      <c r="B31" s="670" t="s">
        <v>221</v>
      </c>
      <c r="C31" s="186">
        <v>-2.3065221385764584E-2</v>
      </c>
      <c r="D31" s="186">
        <v>-1.8525169218126112E-2</v>
      </c>
      <c r="E31" s="186">
        <v>-4.4682472660974469E-3</v>
      </c>
      <c r="F31" s="186">
        <v>-7.4752024979518146E-3</v>
      </c>
      <c r="G31" s="186">
        <v>-2.8397598366044906E-2</v>
      </c>
      <c r="H31" s="186">
        <v>-3.9034327886804589E-2</v>
      </c>
      <c r="I31" s="186">
        <v>-3.1292165760935291E-2</v>
      </c>
      <c r="J31" s="186">
        <v>1.3065399325445897E-3</v>
      </c>
      <c r="K31" s="186">
        <v>4.3606235280425849E-4</v>
      </c>
      <c r="L31" s="186">
        <v>-1.4925100835047399E-2</v>
      </c>
      <c r="M31" s="186">
        <v>-5.5750735302356833E-4</v>
      </c>
      <c r="N31" s="186">
        <v>-7.3990756463964719E-2</v>
      </c>
      <c r="O31" s="186">
        <v>-5.9044006620798541E-2</v>
      </c>
      <c r="P31" s="186">
        <v>-3.3598869965731221E-2</v>
      </c>
      <c r="Q31" s="186">
        <v>-6.5306406987466259E-2</v>
      </c>
      <c r="R31" s="186">
        <v>-6.4415712965453301E-2</v>
      </c>
    </row>
    <row r="32" spans="1:21">
      <c r="B32" s="618"/>
    </row>
    <row r="34" spans="2:2">
      <c r="B34" s="666" t="s">
        <v>458</v>
      </c>
    </row>
  </sheetData>
  <hyperlinks>
    <hyperlink ref="B34" location="'List of Tables'!A1" display="Back to contents"/>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List of Tables</vt:lpstr>
      <vt:lpstr>Table E.1</vt:lpstr>
      <vt:lpstr>Table E.2</vt:lpstr>
      <vt:lpstr>Table E.3</vt:lpstr>
      <vt:lpstr>Table E.4</vt:lpstr>
      <vt:lpstr>Table E.5</vt:lpstr>
      <vt:lpstr>Table E.6</vt:lpstr>
      <vt:lpstr>Chart 1.1</vt:lpstr>
      <vt:lpstr>Chart 1.2</vt:lpstr>
      <vt:lpstr>Table 1.1</vt:lpstr>
      <vt:lpstr>Table 1.2</vt:lpstr>
      <vt:lpstr>Table 1.3</vt:lpstr>
      <vt:lpstr>Table 1.4</vt:lpstr>
      <vt:lpstr>Table 1.5</vt:lpstr>
      <vt:lpstr>Table 1.6</vt:lpstr>
      <vt:lpstr>Table 1.7</vt:lpstr>
      <vt:lpstr>Box 1.1</vt:lpstr>
      <vt:lpstr>Chart 2.1</vt:lpstr>
      <vt:lpstr>Table 2.1</vt:lpstr>
      <vt:lpstr>Table 2.2</vt:lpstr>
      <vt:lpstr>Table 2.3</vt:lpstr>
      <vt:lpstr>Table 2.4</vt:lpstr>
      <vt:lpstr>Table 2.5</vt:lpstr>
      <vt:lpstr>Table 2.6</vt:lpstr>
      <vt:lpstr>Table 2.7</vt:lpstr>
      <vt:lpstr>Table 2.8</vt:lpstr>
      <vt:lpstr>Table 2.9</vt:lpstr>
      <vt:lpstr>Chart 3.1</vt:lpstr>
      <vt:lpstr>Table 3.1</vt:lpstr>
      <vt:lpstr>Table 3.2</vt:lpstr>
      <vt:lpstr>Box 3.1</vt:lpstr>
      <vt:lpstr>Table 3.3</vt:lpstr>
      <vt:lpstr>Table 3.4</vt:lpstr>
      <vt:lpstr>Chart 4.1</vt:lpstr>
      <vt:lpstr>Table 4.1</vt:lpstr>
      <vt:lpstr>Table 4.2</vt:lpstr>
      <vt:lpstr>Table 4.3</vt:lpstr>
      <vt:lpstr>Chart 5.1</vt:lpstr>
      <vt:lpstr>Table 5.1</vt:lpstr>
      <vt:lpstr>Table 5.2</vt:lpstr>
      <vt:lpstr>Table 5.3</vt:lpstr>
      <vt:lpstr>Table 5.4</vt:lpstr>
      <vt:lpstr>Table 5.5</vt:lpstr>
      <vt:lpstr>Table 5.6</vt:lpstr>
      <vt:lpstr>Table 5.7</vt:lpstr>
      <vt:lpstr>Table 5.8</vt:lpstr>
      <vt:lpstr>Box 5.2 </vt:lpstr>
      <vt:lpstr>Table 5.9</vt:lpstr>
      <vt:lpstr>Annexes--&gt;</vt:lpstr>
      <vt:lpstr>Box A.1</vt:lpstr>
      <vt:lpstr>Box B.1</vt:lpstr>
      <vt:lpstr>Table B.1</vt:lpstr>
      <vt:lpstr>Table B.2</vt:lpstr>
      <vt:lpstr>Table B.3</vt:lpstr>
      <vt:lpstr>Table B.4</vt:lpstr>
      <vt:lpstr>Table B.5</vt:lpstr>
      <vt:lpstr>Table C.1</vt:lpstr>
      <vt:lpstr>Table C.2</vt:lpstr>
      <vt:lpstr>Table C.3</vt:lpstr>
      <vt:lpstr>Table C.4</vt:lpstr>
      <vt:lpstr>Table C.5</vt:lpstr>
      <vt:lpstr>Table C.6</vt:lpstr>
      <vt:lpstr>Table C.7</vt:lpstr>
      <vt:lpstr>Table C.8</vt:lpstr>
      <vt:lpstr>Table C.9</vt:lpstr>
      <vt:lpstr>Table C.10</vt:lpstr>
      <vt:lpstr>Table C.11</vt:lpstr>
    </vt:vector>
  </TitlesOfParts>
  <Company>Scottish Executive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u208263</dc:creator>
  <cp:lastModifiedBy>n300415</cp:lastModifiedBy>
  <cp:lastPrinted>2013-03-04T08:43:45Z</cp:lastPrinted>
  <dcterms:created xsi:type="dcterms:W3CDTF">2011-06-20T11:50:50Z</dcterms:created>
  <dcterms:modified xsi:type="dcterms:W3CDTF">2015-03-11T09:52:41Z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A10566126</vt:lpwstr>
  </property>
  <property fmtid="{D5CDD505-2E9C-101B-9397-08002B2CF9AE}" pid="3" name="Objective-Comment">
    <vt:lpwstr>
    </vt:lpwstr>
  </property>
  <property fmtid="{D5CDD505-2E9C-101B-9397-08002B2CF9AE}" pid="4" name="Objective-CreationStamp">
    <vt:filetime>2015-03-10T14:03:51Z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2015-03-11T09:46:53Z</vt:filetime>
  </property>
  <property fmtid="{D5CDD505-2E9C-101B-9397-08002B2CF9AE}" pid="8" name="Objective-ModificationStamp">
    <vt:filetime>2015-03-11T09:46:59Z</vt:filetime>
  </property>
  <property fmtid="{D5CDD505-2E9C-101B-9397-08002B2CF9AE}" pid="9" name="Objective-Owner">
    <vt:lpwstr>Pearce, Iain I (N300415)</vt:lpwstr>
  </property>
  <property fmtid="{D5CDD505-2E9C-101B-9397-08002B2CF9AE}" pid="10" name="Objective-Path">
    <vt:lpwstr>Objective Global Folder:SG File Plan:Economics and finance:UK economy:Scottish economy:Research and analysis: Scottish economy:Government Expenditure and Revenue Scotland (GERS) 2013/14 - National Statistics Publication: 2014-2019:</vt:lpwstr>
  </property>
  <property fmtid="{D5CDD505-2E9C-101B-9397-08002B2CF9AE}" pid="11" name="Objective-Parent">
    <vt:lpwstr>Government Expenditure and Revenue Scotland (GERS) 2013/14 - National Statistics Publication: 2014-2019</vt:lpwstr>
  </property>
  <property fmtid="{D5CDD505-2E9C-101B-9397-08002B2CF9AE}" pid="12" name="Objective-State">
    <vt:lpwstr>Published</vt:lpwstr>
  </property>
  <property fmtid="{D5CDD505-2E9C-101B-9397-08002B2CF9AE}" pid="13" name="Objective-Title">
    <vt:lpwstr>GERS 2013-14 - for web - no links</vt:lpwstr>
  </property>
  <property fmtid="{D5CDD505-2E9C-101B-9397-08002B2CF9AE}" pid="14" name="Objective-Version">
    <vt:lpwstr>2.0</vt:lpwstr>
  </property>
  <property fmtid="{D5CDD505-2E9C-101B-9397-08002B2CF9AE}" pid="15" name="Objective-VersionComment">
    <vt:lpwstr>
    </vt:lpwstr>
  </property>
  <property fmtid="{D5CDD505-2E9C-101B-9397-08002B2CF9AE}" pid="16" name="Objective-VersionNumber">
    <vt:i4>3</vt:i4>
  </property>
  <property fmtid="{D5CDD505-2E9C-101B-9397-08002B2CF9AE}" pid="17" name="Objective-FileNumber">
    <vt:lpwstr>
    </vt:lpwstr>
  </property>
  <property fmtid="{D5CDD505-2E9C-101B-9397-08002B2CF9AE}" pid="18" name="Objective-Classification">
    <vt:lpwstr>[Inherited - OFFICIAL-SENSITIVE]</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