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Funnel Simulato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License Agreement for SaaS Funnel Simulator by Thoughtlytics.com
By purchasing this template, you agree to the following terms:
1. Personal Use Only: This template is licensed for your personal or business use. You may not share, resell, or redistribute it in any form.
2. Non-Transferable: The license is granted solely to you and cannot be transferred to others without written permission.
3. Modification Allowed for Personal Use: You may customize the template for your own use but may not share or distribute the modified version.
4. Prohibited Uses: Commercial resale, sublicensing, or public sharing of the template is strictly forbidden.
By using this template, you acknowledge and accept these terms.</t>
      </text>
    </comment>
  </commentList>
</comments>
</file>

<file path=xl/sharedStrings.xml><?xml version="1.0" encoding="utf-8"?>
<sst xmlns="http://schemas.openxmlformats.org/spreadsheetml/2006/main" count="42" uniqueCount="42">
  <si>
    <t>Introduction</t>
  </si>
  <si>
    <t>This is a template for simulating a SaaS marketing funnel</t>
  </si>
  <si>
    <t>Author</t>
  </si>
  <si>
    <t>Ankur Tiwari (ankur@thoughtlytics.com)</t>
  </si>
  <si>
    <t>SaaS Growth Strategy Hub</t>
  </si>
  <si>
    <t>https://www.thoughtlytics.com/blog/saas-marketing-funnel-simulator-template</t>
  </si>
  <si>
    <t>License</t>
  </si>
  <si>
    <t>Single-User License</t>
  </si>
  <si>
    <t>Last Updated</t>
  </si>
  <si>
    <t>Instructions</t>
  </si>
  <si>
    <t>#</t>
  </si>
  <si>
    <t>Instruction</t>
  </si>
  <si>
    <t>Please enter values on in the cells highlighted in Blue.</t>
  </si>
  <si>
    <t>Cells highlighted in Grey either contain formulas or constants. Do not change them.</t>
  </si>
  <si>
    <t>Enter the funnels stages in column titled 'Funnel Stage'.</t>
  </si>
  <si>
    <t>The template supports funnels with upto 10 stages.</t>
  </si>
  <si>
    <t>Stage #</t>
  </si>
  <si>
    <t>Stage Name</t>
  </si>
  <si>
    <t>Volume</t>
  </si>
  <si>
    <t>Offset</t>
  </si>
  <si>
    <t>Cumulative Conversion Rate</t>
  </si>
  <si>
    <t>Step Conversion Rate</t>
  </si>
  <si>
    <t>Cost Allocation</t>
  </si>
  <si>
    <t>Cost per lead</t>
  </si>
  <si>
    <t>Cost per customer</t>
  </si>
  <si>
    <t>Stage 1</t>
  </si>
  <si>
    <t>Website Visits (Traffic)</t>
  </si>
  <si>
    <t>-</t>
  </si>
  <si>
    <t>Stage 2</t>
  </si>
  <si>
    <t>Webinar Opt-In</t>
  </si>
  <si>
    <t>Stage 3</t>
  </si>
  <si>
    <t>Webinar Watched</t>
  </si>
  <si>
    <t>Stage 4</t>
  </si>
  <si>
    <t>Demo Booked</t>
  </si>
  <si>
    <t>Stage 5</t>
  </si>
  <si>
    <t>Demo Attended</t>
  </si>
  <si>
    <t>Stage 6</t>
  </si>
  <si>
    <t>Deal Closed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</si>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</sst>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&quot;$&quot;#,##0.00"/>
  </numFmts>
  <fonts count="8">
    <font>
      <sz val="10.0"/>
      <color rgb="FF000000"/>
      <name val="Arial"/>
      <scheme val="minor"/>
    </font>
    <font>
      <color theme="1"/>
      <name val="Roboto"/>
    </font>
    <font>
      <b/>
      <sz val="11.0"/>
      <color theme="1"/>
      <name val="Roboto"/>
    </font>
    <font>
      <sz val="11.0"/>
      <color theme="1"/>
      <name val="Roboto"/>
    </font>
    <font/>
    <font>
      <u/>
      <sz val="11.0"/>
      <color rgb="FF0000FF"/>
      <name val="Roboto"/>
    </font>
    <font>
      <b/>
      <color rgb="FFFFFFFF"/>
      <name val="Roboto"/>
    </font>
    <font>
      <b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5" fillId="0" fontId="5" numFmtId="0" xfId="0" applyAlignment="1" applyBorder="1" applyFont="1">
      <alignment readingOrder="0" vertical="bottom"/>
    </xf>
    <xf borderId="6" fillId="0" fontId="4" numFmtId="0" xfId="0" applyBorder="1" applyFont="1"/>
    <xf borderId="5" fillId="0" fontId="3" numFmtId="0" xfId="0" applyAlignment="1" applyBorder="1" applyFont="1">
      <alignment readingOrder="0" vertical="bottom"/>
    </xf>
    <xf borderId="5" fillId="0" fontId="3" numFmtId="164" xfId="0" applyAlignment="1" applyBorder="1" applyFont="1" applyNumberFormat="1">
      <alignment horizontal="left" readingOrder="0" vertical="bottom"/>
    </xf>
    <xf borderId="0" fillId="0" fontId="1" numFmtId="0" xfId="0" applyAlignment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vertical="bottom"/>
    </xf>
    <xf borderId="1" fillId="2" fontId="6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3" fontId="1" numFmtId="10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 readingOrder="0"/>
    </xf>
    <xf borderId="1" fillId="3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4" fontId="1" numFmtId="165" xfId="0" applyAlignment="1" applyBorder="1" applyFont="1" applyNumberFormat="1">
      <alignment horizontal="center"/>
    </xf>
    <xf borderId="1" fillId="3" fontId="7" numFmtId="165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Funnel Visualization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Simulator'!$D$1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Simulator'!$B$2:$B$11</c:f>
            </c:strRef>
          </c:cat>
          <c:val>
            <c:numRef>
              <c:f>'Funnel Simulator'!$D$2:$D$11</c:f>
              <c:numCache/>
            </c:numRef>
          </c:val>
        </c:ser>
        <c:ser>
          <c:idx val="1"/>
          <c:order val="1"/>
          <c:tx>
            <c:strRef>
              <c:f>'Funnel Simulator'!$C$1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C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CC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99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CC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FFCC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CFFF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CFFCC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8BCADA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B6DFD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'Funnel Simulator'!$B$2:$B$11</c:f>
            </c:strRef>
          </c:cat>
          <c:val>
            <c:numRef>
              <c:f>'Funnel Simulator'!$C$2:$C$11</c:f>
              <c:numCache/>
            </c:numRef>
          </c:val>
        </c:ser>
        <c:overlap val="100"/>
        <c:axId val="1798846348"/>
        <c:axId val="1649271860"/>
      </c:barChart>
      <c:catAx>
        <c:axId val="1798846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9271860"/>
      </c:catAx>
      <c:valAx>
        <c:axId val="164927186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98846348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13</xdr:row>
      <xdr:rowOff>66675</xdr:rowOff>
    </xdr:from>
    <xdr:ext cx="5391150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houghtlytics.com/blog/saas-marketing-funnel-simulator-templat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6.75"/>
    <col customWidth="1" min="4" max="4" width="7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4</v>
      </c>
      <c r="C4" s="7" t="s">
        <v>5</v>
      </c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6</v>
      </c>
      <c r="C5" s="9" t="s">
        <v>7</v>
      </c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8</v>
      </c>
      <c r="C6" s="10">
        <v>45630.0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1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C8" s="12" t="s">
        <v>9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C9" s="12" t="s">
        <v>10</v>
      </c>
      <c r="D9" s="13" t="s">
        <v>11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C10" s="14">
        <v>1.0</v>
      </c>
      <c r="D10" s="15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C11" s="14">
        <v>2.0</v>
      </c>
      <c r="D11" s="15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C12" s="16">
        <v>3.0</v>
      </c>
      <c r="D12" s="15" t="s">
        <v>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C13" s="17">
        <v>4.0</v>
      </c>
      <c r="D13" s="18" t="s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C2:D2"/>
    <mergeCell ref="C3:D3"/>
    <mergeCell ref="C4:D4"/>
    <mergeCell ref="C5:D5"/>
    <mergeCell ref="C6:D6"/>
    <mergeCell ref="C8:D8"/>
  </mergeCells>
  <hyperlinks>
    <hyperlink r:id="rId2" ref="C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5" max="5" width="25.13"/>
    <col customWidth="1" min="6" max="6" width="18.5"/>
    <col customWidth="1" min="7" max="7" width="14.38"/>
    <col customWidth="1" min="9" max="9" width="15.88"/>
  </cols>
  <sheetData>
    <row r="1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21" t="s">
        <v>25</v>
      </c>
      <c r="B2" s="22" t="s">
        <v>26</v>
      </c>
      <c r="C2" s="22">
        <v>50000.0</v>
      </c>
      <c r="D2" s="23">
        <f t="shared" ref="D2:D11" si="1">IF(MAX($C$2:$C$11)=C2,0,(MAX($C$2:$C$11)-C2)/2)
</f>
        <v>0</v>
      </c>
      <c r="E2" s="24">
        <f>C2/$C$2</f>
        <v>1</v>
      </c>
      <c r="F2" s="21" t="s">
        <v>27</v>
      </c>
      <c r="G2" s="25">
        <v>600.0</v>
      </c>
      <c r="H2" s="26">
        <f t="shared" ref="H2:H11" si="2">IFERROR(G2/C2, "")</f>
        <v>0.012</v>
      </c>
      <c r="I2" s="26">
        <f>IFERROR(__xludf.DUMMYFUNCTION("IF(C2&lt;&gt;0, (H2 * (C2 / INDEX($C$2:$C$11, MAX(FILTER(ROW($C$2:$C$11)-ROW($C$2)+1, $C$2:$C$11&lt;&gt;0))))), """")
"),12.500000000000002)</f>
        <v>12.5</v>
      </c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>
      <c r="A3" s="21" t="s">
        <v>28</v>
      </c>
      <c r="B3" s="22" t="s">
        <v>29</v>
      </c>
      <c r="C3" s="22">
        <v>10000.0</v>
      </c>
      <c r="D3" s="23">
        <f t="shared" si="1"/>
        <v>20000</v>
      </c>
      <c r="E3" s="24">
        <f t="shared" ref="E3:E11" si="3">if(ISBLANK(C3), "", C3/$C$2)</f>
        <v>0.2</v>
      </c>
      <c r="F3" s="24">
        <f t="shared" ref="F3:F11" si="4">iferror(C3/C2, "-")</f>
        <v>0.2</v>
      </c>
      <c r="G3" s="25">
        <v>200.0</v>
      </c>
      <c r="H3" s="26">
        <f t="shared" si="2"/>
        <v>0.02</v>
      </c>
      <c r="I3" s="26">
        <f>IFERROR(__xludf.DUMMYFUNCTION("IF(C3&lt;&gt;0, (H3 * (C3 / INDEX($C$2:$C$11, MAX(FILTER(ROW($C$2:$C$11)-ROW($C$2)+1, $C$2:$C$11&lt;&gt;0))))), """")
"),4.166666666666667)</f>
        <v>4.166666667</v>
      </c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>
      <c r="A4" s="21" t="s">
        <v>30</v>
      </c>
      <c r="B4" s="22" t="s">
        <v>31</v>
      </c>
      <c r="C4" s="22">
        <v>6000.0</v>
      </c>
      <c r="D4" s="23">
        <f t="shared" si="1"/>
        <v>22000</v>
      </c>
      <c r="E4" s="24">
        <f t="shared" si="3"/>
        <v>0.12</v>
      </c>
      <c r="F4" s="24">
        <f t="shared" si="4"/>
        <v>0.6</v>
      </c>
      <c r="G4" s="25">
        <v>2000.0</v>
      </c>
      <c r="H4" s="26">
        <f t="shared" si="2"/>
        <v>0.3333333333</v>
      </c>
      <c r="I4" s="26">
        <f>IFERROR(__xludf.DUMMYFUNCTION("IF(C4&lt;&gt;0, (H4 * (C4 / INDEX($C$2:$C$11, MAX(FILTER(ROW($C$2:$C$11)-ROW($C$2)+1, $C$2:$C$11&lt;&gt;0))))), """")
"),41.666666666666664)</f>
        <v>41.66666667</v>
      </c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>
      <c r="A5" s="21" t="s">
        <v>32</v>
      </c>
      <c r="B5" s="22" t="s">
        <v>33</v>
      </c>
      <c r="C5" s="22">
        <v>1000.0</v>
      </c>
      <c r="D5" s="23">
        <f t="shared" si="1"/>
        <v>24500</v>
      </c>
      <c r="E5" s="24">
        <f t="shared" si="3"/>
        <v>0.02</v>
      </c>
      <c r="F5" s="24">
        <f t="shared" si="4"/>
        <v>0.1666666667</v>
      </c>
      <c r="G5" s="25">
        <v>400.0</v>
      </c>
      <c r="H5" s="26">
        <f t="shared" si="2"/>
        <v>0.4</v>
      </c>
      <c r="I5" s="26">
        <f>IFERROR(__xludf.DUMMYFUNCTION("IF(C5&lt;&gt;0, (H5 * (C5 / INDEX($C$2:$C$11, MAX(FILTER(ROW($C$2:$C$11)-ROW($C$2)+1, $C$2:$C$11&lt;&gt;0))))), """")
"),8.333333333333334)</f>
        <v>8.333333333</v>
      </c>
      <c r="J5" s="28"/>
      <c r="K5" s="28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>
      <c r="A6" s="21" t="s">
        <v>34</v>
      </c>
      <c r="B6" s="22" t="s">
        <v>35</v>
      </c>
      <c r="C6" s="22">
        <v>800.0</v>
      </c>
      <c r="D6" s="23">
        <f t="shared" si="1"/>
        <v>24600</v>
      </c>
      <c r="E6" s="24">
        <f t="shared" si="3"/>
        <v>0.016</v>
      </c>
      <c r="F6" s="24">
        <f t="shared" si="4"/>
        <v>0.8</v>
      </c>
      <c r="G6" s="25">
        <v>40000.0</v>
      </c>
      <c r="H6" s="26">
        <f t="shared" si="2"/>
        <v>50</v>
      </c>
      <c r="I6" s="26">
        <f>IFERROR(__xludf.DUMMYFUNCTION("IF(C6&lt;&gt;0, (H6 * (C6 / INDEX($C$2:$C$11, MAX(FILTER(ROW($C$2:$C$11)-ROW($C$2)+1, $C$2:$C$11&lt;&gt;0))))), """")
"),833.3333333333334)</f>
        <v>833.3333333</v>
      </c>
      <c r="J6" s="28"/>
      <c r="K6" s="28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>
      <c r="A7" s="21" t="s">
        <v>36</v>
      </c>
      <c r="B7" s="22" t="s">
        <v>37</v>
      </c>
      <c r="C7" s="22">
        <v>48.0</v>
      </c>
      <c r="D7" s="23">
        <f t="shared" si="1"/>
        <v>24976</v>
      </c>
      <c r="E7" s="24">
        <f t="shared" si="3"/>
        <v>0.00096</v>
      </c>
      <c r="F7" s="24">
        <f t="shared" si="4"/>
        <v>0.06</v>
      </c>
      <c r="G7" s="25">
        <v>50.0</v>
      </c>
      <c r="H7" s="26">
        <f t="shared" si="2"/>
        <v>1.041666667</v>
      </c>
      <c r="I7" s="26">
        <f>IFERROR(__xludf.DUMMYFUNCTION("IF(C7&lt;&gt;0, (H7 * (C7 / INDEX($C$2:$C$11, MAX(FILTER(ROW($C$2:$C$11)-ROW($C$2)+1, $C$2:$C$11&lt;&gt;0))))), """")
"),1.0416666666666667)</f>
        <v>1.041666667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>
      <c r="A8" s="21" t="s">
        <v>38</v>
      </c>
      <c r="B8" s="22"/>
      <c r="C8" s="22"/>
      <c r="D8" s="23">
        <f t="shared" si="1"/>
        <v>25000</v>
      </c>
      <c r="E8" s="24" t="str">
        <f t="shared" si="3"/>
        <v/>
      </c>
      <c r="F8" s="24">
        <f t="shared" si="4"/>
        <v>0</v>
      </c>
      <c r="G8" s="29"/>
      <c r="H8" s="26" t="str">
        <f t="shared" si="2"/>
        <v/>
      </c>
      <c r="I8" s="23" t="str">
        <f>IFERROR(__xludf.DUMMYFUNCTION("IF(C8&lt;&gt;0, (H8 * (C8 / INDEX($C$2:$C$11, MAX(FILTER(ROW($C$2:$C$11)-ROW($C$2)+1, $C$2:$C$11&lt;&gt;0))))), """")
"),"")</f>
        <v/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>
      <c r="A9" s="21" t="s">
        <v>39</v>
      </c>
      <c r="B9" s="22"/>
      <c r="C9" s="22"/>
      <c r="D9" s="23">
        <f t="shared" si="1"/>
        <v>25000</v>
      </c>
      <c r="E9" s="24" t="str">
        <f t="shared" si="3"/>
        <v/>
      </c>
      <c r="F9" s="24" t="str">
        <f t="shared" si="4"/>
        <v>-</v>
      </c>
      <c r="G9" s="29"/>
      <c r="H9" s="26" t="str">
        <f t="shared" si="2"/>
        <v/>
      </c>
      <c r="I9" s="23" t="str">
        <f>IFERROR(__xludf.DUMMYFUNCTION("IF(C9&lt;&gt;0, (H9 * (C9 / INDEX($C$2:$C$11, MAX(FILTER(ROW($C$2:$C$11)-ROW($C$2)+1, $C$2:$C$11&lt;&gt;0))))), """")
"),"")</f>
        <v/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>
      <c r="A10" s="21" t="s">
        <v>40</v>
      </c>
      <c r="B10" s="22"/>
      <c r="C10" s="22"/>
      <c r="D10" s="23">
        <f t="shared" si="1"/>
        <v>25000</v>
      </c>
      <c r="E10" s="24" t="str">
        <f t="shared" si="3"/>
        <v/>
      </c>
      <c r="F10" s="24" t="str">
        <f t="shared" si="4"/>
        <v>-</v>
      </c>
      <c r="G10" s="29"/>
      <c r="H10" s="26" t="str">
        <f t="shared" si="2"/>
        <v/>
      </c>
      <c r="I10" s="23" t="str">
        <f>IFERROR(__xludf.DUMMYFUNCTION("IF(C10&lt;&gt;0, (H10 * (C10 / INDEX($C$2:$C$11, MAX(FILTER(ROW($C$2:$C$11)-ROW($C$2)+1, $C$2:$C$11&lt;&gt;0))))), """")
"),"")</f>
        <v/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>
      <c r="A11" s="21" t="s">
        <v>41</v>
      </c>
      <c r="B11" s="22"/>
      <c r="C11" s="22"/>
      <c r="D11" s="23">
        <f t="shared" si="1"/>
        <v>25000</v>
      </c>
      <c r="E11" s="24" t="str">
        <f t="shared" si="3"/>
        <v/>
      </c>
      <c r="F11" s="24" t="str">
        <f t="shared" si="4"/>
        <v>-</v>
      </c>
      <c r="G11" s="29"/>
      <c r="H11" s="26" t="str">
        <f t="shared" si="2"/>
        <v/>
      </c>
      <c r="I11" s="23" t="str">
        <f>IFERROR(__xludf.DUMMYFUNCTION("IF(C11&lt;&gt;0, (H11 * (C11 / INDEX($C$2:$C$11, MAX(FILTER(ROW($C$2:$C$11)-ROW($C$2)+1, $C$2:$C$11&lt;&gt;0))))), """")
"),"")</f>
        <v/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>
      <c r="A12" s="23"/>
      <c r="B12" s="23"/>
      <c r="C12" s="23"/>
      <c r="D12" s="23"/>
      <c r="E12" s="23"/>
      <c r="F12" s="23"/>
      <c r="G12" s="30">
        <f>SUM(G2:G11)</f>
        <v>43250</v>
      </c>
      <c r="H12" s="31"/>
      <c r="I12" s="30">
        <f>SUM(I2:I11)</f>
        <v>901.0416667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</sheetData>
  <drawing r:id="rId1"/>
</worksheet>
</file>